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knapel\Documents\Assessment Tools\Final Assessment Tools\"/>
    </mc:Choice>
  </mc:AlternateContent>
  <xr:revisionPtr revIDLastSave="0" documentId="8_{B37A6015-E18E-456B-88E9-245911B38E0C}" xr6:coauthVersionLast="47" xr6:coauthVersionMax="47" xr10:uidLastSave="{00000000-0000-0000-0000-000000000000}"/>
  <bookViews>
    <workbookView xWindow="28680" yWindow="-120" windowWidth="29040" windowHeight="15840" tabRatio="881" activeTab="3" xr2:uid="{00000000-000D-0000-FFFF-FFFF00000000}"/>
  </bookViews>
  <sheets>
    <sheet name="1 Introduction" sheetId="1" r:id="rId1"/>
    <sheet name="2 Planning (Gap Survey)" sheetId="17" r:id="rId2"/>
    <sheet name="3 Planning (Action Plan)" sheetId="26" r:id="rId3"/>
    <sheet name="4 Progress Review (Survey)" sheetId="24" r:id="rId4"/>
    <sheet name="Maturity Examples" sheetId="25" r:id="rId5"/>
  </sheets>
  <definedNames>
    <definedName name="_xlnm._FilterDatabase" localSheetId="2" hidden="1">'3 Planning (Action Plan)'!$B$4:$V$191</definedName>
    <definedName name="_xlnm._FilterDatabase" localSheetId="4" hidden="1">'Maturity Examples'!$A$4:$T$4</definedName>
    <definedName name="_xlnm.Print_Titles" localSheetId="2">'3 Planning (Action Plan)'!#REF!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25" l="1"/>
  <c r="J189" i="26"/>
  <c r="I189" i="26"/>
  <c r="H189" i="26"/>
  <c r="E189" i="26"/>
  <c r="E185" i="26"/>
  <c r="E184" i="26"/>
  <c r="E183" i="26"/>
  <c r="J188" i="26"/>
  <c r="I188" i="26"/>
  <c r="H188" i="26"/>
  <c r="E188" i="26"/>
  <c r="J187" i="26"/>
  <c r="I187" i="26"/>
  <c r="H187" i="26"/>
  <c r="E187" i="26"/>
  <c r="J186" i="26"/>
  <c r="I186" i="26"/>
  <c r="H186" i="26"/>
  <c r="E186" i="26"/>
  <c r="J185" i="26"/>
  <c r="I185" i="26"/>
  <c r="H185" i="26"/>
  <c r="J184" i="26"/>
  <c r="I184" i="26"/>
  <c r="H184" i="26"/>
  <c r="H183" i="26"/>
  <c r="J183" i="26"/>
  <c r="I183" i="26"/>
  <c r="K188" i="26" l="1"/>
  <c r="L188" i="26" s="1"/>
  <c r="J190" i="26"/>
  <c r="K185" i="26"/>
  <c r="L185" i="26" s="1"/>
  <c r="K187" i="26"/>
  <c r="L187" i="26" s="1"/>
  <c r="K189" i="26"/>
  <c r="L189" i="26" s="1"/>
  <c r="K184" i="26"/>
  <c r="L184" i="26" s="1"/>
  <c r="K186" i="26"/>
  <c r="L186" i="26" s="1"/>
  <c r="I190" i="26"/>
  <c r="K183" i="26"/>
  <c r="L183" i="26" s="1"/>
  <c r="H190" i="26"/>
  <c r="K190" i="26" l="1"/>
  <c r="L190" i="26" s="1"/>
  <c r="A87" i="24"/>
  <c r="F87" i="24"/>
  <c r="G87" i="24"/>
  <c r="C41" i="25" l="1"/>
  <c r="C23" i="25"/>
  <c r="D6" i="26"/>
  <c r="F6" i="26"/>
  <c r="D9" i="26"/>
  <c r="F9" i="26"/>
  <c r="D12" i="26"/>
  <c r="F12" i="26"/>
  <c r="D15" i="26"/>
  <c r="F15" i="26"/>
  <c r="D18" i="26"/>
  <c r="F18" i="26"/>
  <c r="D21" i="26"/>
  <c r="F21" i="26"/>
  <c r="D24" i="26"/>
  <c r="F24" i="26"/>
  <c r="D27" i="26"/>
  <c r="F27" i="26"/>
  <c r="D30" i="26"/>
  <c r="F30" i="26"/>
  <c r="D33" i="26"/>
  <c r="F33" i="26"/>
  <c r="D36" i="26"/>
  <c r="F36" i="26"/>
  <c r="D39" i="26"/>
  <c r="F39" i="26"/>
  <c r="D42" i="26"/>
  <c r="F42" i="26"/>
  <c r="D45" i="26"/>
  <c r="F45" i="26"/>
  <c r="D48" i="26"/>
  <c r="F48" i="26"/>
  <c r="D51" i="26"/>
  <c r="F51" i="26"/>
  <c r="D54" i="26"/>
  <c r="F54" i="26"/>
  <c r="D57" i="26"/>
  <c r="F57" i="26"/>
  <c r="D60" i="26"/>
  <c r="F60" i="26"/>
  <c r="D64" i="26"/>
  <c r="F64" i="26"/>
  <c r="D67" i="26"/>
  <c r="F67" i="26"/>
  <c r="D70" i="26"/>
  <c r="F70" i="26"/>
  <c r="D73" i="26"/>
  <c r="F73" i="26"/>
  <c r="D76" i="26"/>
  <c r="F76" i="26"/>
  <c r="D79" i="26"/>
  <c r="F79" i="26"/>
  <c r="D82" i="26"/>
  <c r="F82" i="26"/>
  <c r="D86" i="26"/>
  <c r="F86" i="26"/>
  <c r="D89" i="26"/>
  <c r="F89" i="26"/>
  <c r="D92" i="26"/>
  <c r="F92" i="26"/>
  <c r="D95" i="26"/>
  <c r="F95" i="26"/>
  <c r="D98" i="26"/>
  <c r="F98" i="26"/>
  <c r="D101" i="26"/>
  <c r="F101" i="26"/>
  <c r="D104" i="26"/>
  <c r="F104" i="26"/>
  <c r="D107" i="26"/>
  <c r="F107" i="26"/>
  <c r="D110" i="26"/>
  <c r="F110" i="26"/>
  <c r="D114" i="26"/>
  <c r="F114" i="26"/>
  <c r="D117" i="26"/>
  <c r="F117" i="26"/>
  <c r="D120" i="26"/>
  <c r="F120" i="26"/>
  <c r="D123" i="26"/>
  <c r="F123" i="26"/>
  <c r="D126" i="26"/>
  <c r="F126" i="26"/>
  <c r="D129" i="26"/>
  <c r="F129" i="26"/>
  <c r="D133" i="26"/>
  <c r="F133" i="26"/>
  <c r="D136" i="26"/>
  <c r="F136" i="26"/>
  <c r="D139" i="26"/>
  <c r="F139" i="26"/>
  <c r="D142" i="26"/>
  <c r="F142" i="26"/>
  <c r="D145" i="26"/>
  <c r="F145" i="26"/>
  <c r="D148" i="26"/>
  <c r="F148" i="26"/>
  <c r="D151" i="26"/>
  <c r="F151" i="26"/>
  <c r="D155" i="26"/>
  <c r="F155" i="26"/>
  <c r="D158" i="26"/>
  <c r="F158" i="26"/>
  <c r="D161" i="26"/>
  <c r="F161" i="26"/>
  <c r="D164" i="26"/>
  <c r="F164" i="26"/>
  <c r="D168" i="26"/>
  <c r="F168" i="26"/>
  <c r="D171" i="26"/>
  <c r="F171" i="26"/>
  <c r="D174" i="26"/>
  <c r="F174" i="26"/>
  <c r="D177" i="26"/>
  <c r="F177" i="26"/>
  <c r="C60" i="25"/>
  <c r="C59" i="25"/>
  <c r="C58" i="25"/>
  <c r="C57" i="25"/>
  <c r="C56" i="25"/>
  <c r="C55" i="25"/>
  <c r="C54" i="25"/>
  <c r="C53" i="25"/>
  <c r="C52" i="25"/>
  <c r="C51" i="25"/>
  <c r="C50" i="25"/>
  <c r="C49" i="25"/>
  <c r="C48" i="25"/>
  <c r="C47" i="25"/>
  <c r="C46" i="25"/>
  <c r="C45" i="25"/>
  <c r="C44" i="25"/>
  <c r="C43" i="25"/>
  <c r="C42" i="25"/>
  <c r="C40" i="25"/>
  <c r="C39" i="25"/>
  <c r="C38" i="25"/>
  <c r="C37" i="25"/>
  <c r="C36" i="25"/>
  <c r="C35" i="25"/>
  <c r="C34" i="25"/>
  <c r="C30" i="25"/>
  <c r="C33" i="25"/>
  <c r="C31" i="25"/>
  <c r="C32" i="25"/>
  <c r="C29" i="25"/>
  <c r="C28" i="25"/>
  <c r="C26" i="25"/>
  <c r="C25" i="25"/>
  <c r="C24" i="25"/>
  <c r="C22" i="25"/>
  <c r="C21" i="25"/>
  <c r="C20" i="25"/>
  <c r="C19" i="25"/>
  <c r="C18" i="25"/>
  <c r="C17" i="25"/>
  <c r="C16" i="25"/>
  <c r="C15" i="25"/>
  <c r="C14" i="25"/>
  <c r="C13" i="25"/>
  <c r="C12" i="25"/>
  <c r="C11" i="25"/>
  <c r="C10" i="25"/>
  <c r="C9" i="25"/>
  <c r="C8" i="25"/>
  <c r="C7" i="25"/>
  <c r="C6" i="25"/>
  <c r="C5" i="25"/>
  <c r="G101" i="24"/>
  <c r="F101" i="24"/>
  <c r="A101" i="24"/>
  <c r="A100" i="24"/>
  <c r="G99" i="24"/>
  <c r="F99" i="24"/>
  <c r="A99" i="24"/>
  <c r="A98" i="24"/>
  <c r="G97" i="24"/>
  <c r="F97" i="24"/>
  <c r="A97" i="24"/>
  <c r="A96" i="24"/>
  <c r="G95" i="24"/>
  <c r="F95" i="24"/>
  <c r="A95" i="24"/>
  <c r="A94" i="24"/>
  <c r="G93" i="24"/>
  <c r="F93" i="24"/>
  <c r="A93" i="24"/>
  <c r="A92" i="24"/>
  <c r="G91" i="24"/>
  <c r="F91" i="24"/>
  <c r="A91" i="24"/>
  <c r="A90" i="24"/>
  <c r="G89" i="24"/>
  <c r="F89" i="24"/>
  <c r="A89" i="24"/>
  <c r="A88" i="24"/>
  <c r="A86" i="24"/>
  <c r="H81" i="24"/>
  <c r="H100" i="24" s="1"/>
  <c r="G81" i="24"/>
  <c r="G100" i="24" s="1"/>
  <c r="F81" i="24"/>
  <c r="F100" i="24" s="1"/>
  <c r="E81" i="24"/>
  <c r="E100" i="24" s="1"/>
  <c r="D81" i="24"/>
  <c r="D100" i="24" s="1"/>
  <c r="C81" i="24"/>
  <c r="C100" i="24" s="1"/>
  <c r="H79" i="24"/>
  <c r="H98" i="24" s="1"/>
  <c r="G79" i="24"/>
  <c r="G98" i="24" s="1"/>
  <c r="F79" i="24"/>
  <c r="F98" i="24" s="1"/>
  <c r="E79" i="24"/>
  <c r="E98" i="24" s="1"/>
  <c r="D79" i="24"/>
  <c r="D98" i="24" s="1"/>
  <c r="C79" i="24"/>
  <c r="C98" i="24" s="1"/>
  <c r="H77" i="24"/>
  <c r="H96" i="24" s="1"/>
  <c r="G77" i="24"/>
  <c r="G96" i="24" s="1"/>
  <c r="F77" i="24"/>
  <c r="F96" i="24" s="1"/>
  <c r="E77" i="24"/>
  <c r="E96" i="24" s="1"/>
  <c r="D77" i="24"/>
  <c r="D96" i="24" s="1"/>
  <c r="C77" i="24"/>
  <c r="C96" i="24" s="1"/>
  <c r="H75" i="24"/>
  <c r="H94" i="24" s="1"/>
  <c r="G75" i="24"/>
  <c r="G94" i="24" s="1"/>
  <c r="F75" i="24"/>
  <c r="F94" i="24" s="1"/>
  <c r="E75" i="24"/>
  <c r="E94" i="24" s="1"/>
  <c r="D75" i="24"/>
  <c r="D94" i="24" s="1"/>
  <c r="C75" i="24"/>
  <c r="C94" i="24" s="1"/>
  <c r="H73" i="24"/>
  <c r="H92" i="24" s="1"/>
  <c r="G73" i="24"/>
  <c r="G92" i="24" s="1"/>
  <c r="F73" i="24"/>
  <c r="F92" i="24" s="1"/>
  <c r="E73" i="24"/>
  <c r="E92" i="24" s="1"/>
  <c r="D73" i="24"/>
  <c r="D92" i="24" s="1"/>
  <c r="C73" i="24"/>
  <c r="C92" i="24" s="1"/>
  <c r="H71" i="24"/>
  <c r="H90" i="24" s="1"/>
  <c r="G71" i="24"/>
  <c r="G90" i="24" s="1"/>
  <c r="F71" i="24"/>
  <c r="F90" i="24" s="1"/>
  <c r="E71" i="24"/>
  <c r="E90" i="24" s="1"/>
  <c r="D71" i="24"/>
  <c r="D90" i="24" s="1"/>
  <c r="C71" i="24"/>
  <c r="C90" i="24" s="1"/>
  <c r="H69" i="24"/>
  <c r="H88" i="24" s="1"/>
  <c r="G69" i="24"/>
  <c r="G88" i="24" s="1"/>
  <c r="F69" i="24"/>
  <c r="F88" i="24" s="1"/>
  <c r="E69" i="24"/>
  <c r="E88" i="24" s="1"/>
  <c r="D69" i="24"/>
  <c r="D88" i="24" s="1"/>
  <c r="C69" i="24"/>
  <c r="C88" i="24" s="1"/>
  <c r="H67" i="24"/>
  <c r="H86" i="24" s="1"/>
  <c r="G67" i="24"/>
  <c r="G86" i="24" s="1"/>
  <c r="F67" i="24"/>
  <c r="F86" i="24" s="1"/>
  <c r="E67" i="24"/>
  <c r="E86" i="24" s="1"/>
  <c r="D67" i="24"/>
  <c r="D86" i="24" s="1"/>
  <c r="C67" i="24"/>
  <c r="C86" i="24" s="1"/>
  <c r="G70" i="17"/>
  <c r="H82" i="24" s="1"/>
  <c r="H101" i="24" s="1"/>
  <c r="F70" i="17"/>
  <c r="D82" i="24" s="1"/>
  <c r="D101" i="24" s="1"/>
  <c r="E70" i="17"/>
  <c r="C82" i="24" s="1"/>
  <c r="C101" i="24" s="1"/>
  <c r="D70" i="17"/>
  <c r="E82" i="24" s="1"/>
  <c r="E101" i="24" s="1"/>
  <c r="G69" i="17"/>
  <c r="H80" i="24" s="1"/>
  <c r="H99" i="24" s="1"/>
  <c r="F69" i="17"/>
  <c r="D80" i="24" s="1"/>
  <c r="D99" i="24" s="1"/>
  <c r="E69" i="17"/>
  <c r="C80" i="24" s="1"/>
  <c r="C99" i="24" s="1"/>
  <c r="D69" i="17"/>
  <c r="E80" i="24" s="1"/>
  <c r="E99" i="24" s="1"/>
  <c r="G68" i="17"/>
  <c r="H78" i="24" s="1"/>
  <c r="H97" i="24" s="1"/>
  <c r="F68" i="17"/>
  <c r="D78" i="24" s="1"/>
  <c r="D97" i="24" s="1"/>
  <c r="E68" i="17"/>
  <c r="C78" i="24" s="1"/>
  <c r="C97" i="24" s="1"/>
  <c r="D68" i="17"/>
  <c r="E78" i="24" s="1"/>
  <c r="G67" i="17"/>
  <c r="H76" i="24" s="1"/>
  <c r="H95" i="24" s="1"/>
  <c r="F67" i="17"/>
  <c r="D76" i="24" s="1"/>
  <c r="D95" i="24" s="1"/>
  <c r="E67" i="17"/>
  <c r="C76" i="24" s="1"/>
  <c r="C95" i="24" s="1"/>
  <c r="D67" i="17"/>
  <c r="E76" i="24" s="1"/>
  <c r="E95" i="24" s="1"/>
  <c r="G66" i="17"/>
  <c r="H74" i="24" s="1"/>
  <c r="H93" i="24" s="1"/>
  <c r="F66" i="17"/>
  <c r="D74" i="24" s="1"/>
  <c r="D93" i="24" s="1"/>
  <c r="E66" i="17"/>
  <c r="C74" i="24" s="1"/>
  <c r="C93" i="24" s="1"/>
  <c r="D66" i="17"/>
  <c r="E74" i="24" s="1"/>
  <c r="E93" i="24" s="1"/>
  <c r="G65" i="17"/>
  <c r="H72" i="24" s="1"/>
  <c r="H91" i="24" s="1"/>
  <c r="F65" i="17"/>
  <c r="D72" i="24" s="1"/>
  <c r="D91" i="24" s="1"/>
  <c r="E65" i="17"/>
  <c r="C72" i="24" s="1"/>
  <c r="C91" i="24" s="1"/>
  <c r="D65" i="17"/>
  <c r="E72" i="24" s="1"/>
  <c r="E91" i="24" s="1"/>
  <c r="G64" i="17"/>
  <c r="H70" i="24" s="1"/>
  <c r="H89" i="24" s="1"/>
  <c r="F64" i="17"/>
  <c r="D70" i="24" s="1"/>
  <c r="D89" i="24" s="1"/>
  <c r="E64" i="17"/>
  <c r="C70" i="24" s="1"/>
  <c r="C89" i="24" s="1"/>
  <c r="D64" i="17"/>
  <c r="E70" i="24" s="1"/>
  <c r="E89" i="24" s="1"/>
  <c r="G63" i="17"/>
  <c r="H68" i="24" s="1"/>
  <c r="H87" i="24" s="1"/>
  <c r="F63" i="17"/>
  <c r="D68" i="24" s="1"/>
  <c r="D87" i="24" s="1"/>
  <c r="E63" i="17"/>
  <c r="C68" i="24" s="1"/>
  <c r="C87" i="24" s="1"/>
  <c r="D63" i="17"/>
  <c r="E68" i="24" s="1"/>
  <c r="E87" i="24" s="1"/>
  <c r="G62" i="17"/>
  <c r="F62" i="17"/>
  <c r="E62" i="17"/>
  <c r="D62" i="17"/>
  <c r="B108" i="24" l="1"/>
  <c r="F106" i="24" s="1"/>
  <c r="B110" i="24"/>
  <c r="F107" i="24" s="1"/>
  <c r="B106" i="24"/>
  <c r="F105" i="24" s="1"/>
  <c r="B112" i="24"/>
  <c r="F108" i="24" s="1"/>
  <c r="B114" i="24"/>
  <c r="F109" i="24" s="1"/>
  <c r="B117" i="24"/>
  <c r="E111" i="24" s="1"/>
  <c r="B109" i="24"/>
  <c r="E107" i="24" s="1"/>
  <c r="B119" i="24"/>
  <c r="E112" i="24" s="1"/>
  <c r="B111" i="24"/>
  <c r="E108" i="24" s="1"/>
  <c r="B115" i="24"/>
  <c r="E110" i="24" s="1"/>
  <c r="B113" i="24"/>
  <c r="E109" i="24" s="1"/>
  <c r="B107" i="24"/>
  <c r="E106" i="24" s="1"/>
  <c r="B105" i="24"/>
  <c r="E105" i="24" s="1"/>
  <c r="F64" i="24"/>
  <c r="G64" i="24"/>
  <c r="E64" i="24"/>
  <c r="C64" i="24"/>
  <c r="D64" i="24"/>
  <c r="E97" i="24"/>
  <c r="B116" i="24" s="1"/>
  <c r="F110" i="24" s="1"/>
  <c r="B118" i="24"/>
  <c r="F111" i="24" s="1"/>
  <c r="H64" i="24"/>
  <c r="B120" i="24"/>
  <c r="F112" i="24" s="1"/>
  <c r="J191" i="26" l="1"/>
  <c r="H191" i="26"/>
  <c r="I191" i="26"/>
  <c r="K191"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tc={7812C302-D7E1-43AA-846A-3D1A689E72F8}</author>
  </authors>
  <commentList>
    <comment ref="G2" authorId="0" shapeId="0" xr:uid="{7812C302-D7E1-43AA-846A-3D1A689E72F8}">
      <text>
        <t xml:space="preserve">[Threaded comment]
Your version of Excel allows you to read this threaded comment; however, any edits to it will get removed if the file is opened in a newer version of Excel. Learn more: https://go.microsoft.com/fwlink/?linkid=870924
Comment:
    Should we say the questions instead of they for clarity? Need a comma after procedures. </t>
      </text>
    </comment>
  </commentList>
</comments>
</file>

<file path=xl/sharedStrings.xml><?xml version="1.0" encoding="utf-8"?>
<sst xmlns="http://schemas.openxmlformats.org/spreadsheetml/2006/main" count="2074" uniqueCount="632">
  <si>
    <t>Purpose and Use</t>
  </si>
  <si>
    <t>The Tabs</t>
  </si>
  <si>
    <t>5.4.1.b</t>
  </si>
  <si>
    <t>5.4.1.d</t>
  </si>
  <si>
    <t>5.4.1.g</t>
  </si>
  <si>
    <t>5.4.1.h</t>
  </si>
  <si>
    <t>5.4.1.k</t>
  </si>
  <si>
    <t>5.4.1.l</t>
  </si>
  <si>
    <t>5.4.2.b</t>
  </si>
  <si>
    <t>5.4.2.i</t>
  </si>
  <si>
    <t>5.4.2.k</t>
  </si>
  <si>
    <t>5.4.3.b</t>
  </si>
  <si>
    <t>Have employees identified and revealed risks to management?</t>
  </si>
  <si>
    <t>5.4.3.c</t>
  </si>
  <si>
    <t>5.4.3.d</t>
  </si>
  <si>
    <t>Have employees been mindful of cascading failures early on and take action to prevent a catastrophic event?</t>
  </si>
  <si>
    <t>5.6.a</t>
  </si>
  <si>
    <t>5.6.b</t>
  </si>
  <si>
    <t>7.4.a</t>
  </si>
  <si>
    <t>7.4.b</t>
  </si>
  <si>
    <t>7.4.c</t>
  </si>
  <si>
    <t>7.4.d</t>
  </si>
  <si>
    <t>9.1.2.a</t>
  </si>
  <si>
    <t>9.1.2.b</t>
  </si>
  <si>
    <t>9.1.2.e</t>
  </si>
  <si>
    <t>Has management developed and implemented processes, including training, to ensure employees attain appropriate levels of competence to fulfill their responsibilities and execute all aspects of the PSMS?</t>
  </si>
  <si>
    <t>5.6.h</t>
  </si>
  <si>
    <t>Do employees and contractors understand the policies, goals, objectives, and procedures pertinent to their work that are driven by the PSMS?</t>
  </si>
  <si>
    <t>13</t>
  </si>
  <si>
    <t>Has management provided an environment of encouraging two-way communication?</t>
  </si>
  <si>
    <t>Planning</t>
  </si>
  <si>
    <t>Question</t>
  </si>
  <si>
    <t>Does the organization maintain accurate records of training?</t>
  </si>
  <si>
    <t>Does the orgainzation evaluate their safety culture?</t>
  </si>
  <si>
    <t>Do pipeline operating personnel understand their responsibility and exercise the authority to raise concerns through designated processes?</t>
  </si>
  <si>
    <t>Do pipeline operating personnel follow written procedures?</t>
  </si>
  <si>
    <t>In cases where an employee believes that following a procedure will cause an unsafe condition, do they have full authority to stop work and seek permission to deviate?</t>
  </si>
  <si>
    <t>During risk prevention and mitigation activities are learnings from internal and external events included, reviewed, and considered?</t>
  </si>
  <si>
    <t>Are there processes to communicate the importance of meeting requirements of the PSMS to appropriate functions within the organization?</t>
  </si>
  <si>
    <t>Does the organization maintain a process for employees and contractor personnel to raise concerns to management and make recommendations for improvements in risk identification, prevention, and mitigation?</t>
  </si>
  <si>
    <t>Do employees follow the procedures set forth by the organization?</t>
  </si>
  <si>
    <t>Do employees routinely identify and reveal risks to management?</t>
  </si>
  <si>
    <t xml:space="preserve"> </t>
  </si>
  <si>
    <t>Tool Preparation</t>
  </si>
  <si>
    <t>SUMMARY OF 56 GAP ANALYSIS</t>
  </si>
  <si>
    <t xml:space="preserve">Contractor Pipeline SMS Assessment Tool </t>
  </si>
  <si>
    <t>Click Link Here to access the Pipeline SMS: A Contractor's Guide</t>
  </si>
  <si>
    <t>Leadership and Management Commitment</t>
  </si>
  <si>
    <t>Stakeholder Engagement</t>
  </si>
  <si>
    <t>Risk Management</t>
  </si>
  <si>
    <t>Operational Controls</t>
  </si>
  <si>
    <t>Incident Investigation, Evaluation, and Lessons Learned</t>
  </si>
  <si>
    <t>Safety Assurance</t>
  </si>
  <si>
    <t>Competence, Awareness, and Training</t>
  </si>
  <si>
    <t>Documentation and Record Keeping</t>
  </si>
  <si>
    <t>Has top management communicated its commitment to the PSMS with internal and external stakeholders?</t>
  </si>
  <si>
    <t>Has management identified and documented personnel responsible for PSMS elements?</t>
  </si>
  <si>
    <t>If activities affected by the PSMS are outsourced, does the contractor have a documented process for incorporating lessons learned into the contractor’s operations?</t>
  </si>
  <si>
    <t>If activities affected by the PSMS are outsourced, does the contractor have a documented process for evaluating contractor safety performance?</t>
  </si>
  <si>
    <t>RP 1173 Section</t>
  </si>
  <si>
    <t>RP 1173 Citation</t>
  </si>
  <si>
    <t>5</t>
  </si>
  <si>
    <t>5.4.2.c</t>
  </si>
  <si>
    <t>5.4.2.d</t>
  </si>
  <si>
    <t>5.4.2.e</t>
  </si>
  <si>
    <t>5.4.2.f</t>
  </si>
  <si>
    <t>5.4.2.h</t>
  </si>
  <si>
    <t>5.4.3.a</t>
  </si>
  <si>
    <t>6</t>
  </si>
  <si>
    <t>6.1-2</t>
  </si>
  <si>
    <t>6.2-2</t>
  </si>
  <si>
    <t>6.2-3</t>
  </si>
  <si>
    <t>7</t>
  </si>
  <si>
    <t>7.2-4</t>
  </si>
  <si>
    <t>8</t>
  </si>
  <si>
    <t>8.1-2</t>
  </si>
  <si>
    <t>8.1-3</t>
  </si>
  <si>
    <t>8.1-4</t>
  </si>
  <si>
    <t>8.3.1-2</t>
  </si>
  <si>
    <t>8.4.c</t>
  </si>
  <si>
    <t>8.4.e</t>
  </si>
  <si>
    <t>9</t>
  </si>
  <si>
    <t>9.1.2.d</t>
  </si>
  <si>
    <t>10</t>
  </si>
  <si>
    <t>10.2.3-2</t>
  </si>
  <si>
    <t>10.2.3-3</t>
  </si>
  <si>
    <t>10.2.4-1</t>
  </si>
  <si>
    <t>10.2.4-2</t>
  </si>
  <si>
    <t>10.2.4-3</t>
  </si>
  <si>
    <t>13-2</t>
  </si>
  <si>
    <t>13-3</t>
  </si>
  <si>
    <t>13-4</t>
  </si>
  <si>
    <t>13-5</t>
  </si>
  <si>
    <t>13.b</t>
  </si>
  <si>
    <t>14</t>
  </si>
  <si>
    <t>14.1.a</t>
  </si>
  <si>
    <t>Action 1</t>
  </si>
  <si>
    <t>Action 2</t>
  </si>
  <si>
    <t>Action 3</t>
  </si>
  <si>
    <t>Assigned To</t>
  </si>
  <si>
    <t>Action 4</t>
  </si>
  <si>
    <t>Action 5</t>
  </si>
  <si>
    <t>Answer</t>
  </si>
  <si>
    <t>Yes</t>
  </si>
  <si>
    <t>No</t>
  </si>
  <si>
    <t>In Part</t>
  </si>
  <si>
    <t>Not Applicable</t>
  </si>
  <si>
    <t>Communication</t>
  </si>
  <si>
    <t>Training</t>
  </si>
  <si>
    <t>Incident Investigation</t>
  </si>
  <si>
    <t>Safety Culture</t>
  </si>
  <si>
    <t>Corrective Action</t>
  </si>
  <si>
    <t>Is the Minimum Expectation being met?</t>
  </si>
  <si>
    <t>Type Text Here</t>
  </si>
  <si>
    <t>Does Top management create a culture within the organization that encourages openness and two-way dialogue so learnings can ultimately reduce the risk of recurrence?</t>
  </si>
  <si>
    <t>Does Top management communicate commitment to the PSMS with internal and external stakeholders?</t>
  </si>
  <si>
    <t>Does Top management promote engagement and leadership at all levels within the organization?</t>
  </si>
  <si>
    <t>Does Management assess, evaluate, and continually improve the safety culture?</t>
  </si>
  <si>
    <t xml:space="preserve">Does Management ensure a clear connection between objectives and day-to-day work activities, including those needed to meet the requirements of PSMS? </t>
  </si>
  <si>
    <t>Does Management ensure that risk management occurs routinely to assure compliance, and reveal and manage risk?</t>
  </si>
  <si>
    <t>Does Management develop, implement, and continuously improve processes that apply resources to planned work and emerging risks throughout the year?</t>
  </si>
  <si>
    <t>Does Management identify, seek, and allocate resources sufficient for safe, environmentally sound, reliable, and efficient operations?</t>
  </si>
  <si>
    <t>Does Management ensure that relevant data, results, findings, and lessons learned are shared and integrated among appropriate operator and contractor processes?</t>
  </si>
  <si>
    <t>Has Management identified personnel responsible for PSMS elements, supporting initiatives, and oversight?</t>
  </si>
  <si>
    <t>Are employees mindful of cascading failures early on and take action to prevent a catastrophic event?</t>
  </si>
  <si>
    <t>Do employees routinely identify improvements to safety processes and procedures and do so while considering fellow employees, contract personnel, and the public? (i.e. abnormal condition or nonconforming procedure)</t>
  </si>
  <si>
    <t>Does Management develop and implement processes and training to ensure employees attain appropriate levels of competence to fulfill their responsibilities, including PSMS?</t>
  </si>
  <si>
    <t>Does Top Management have routine process(es) in place to ensure that resource allocation (i.e.  assets, equipment, tools, systems, and other resources) needs and improvement are identifed and reviewed to operate in a safe, environmentally sound, and efficient manner?</t>
  </si>
  <si>
    <t>Does Top management ensure routine process(es) are in place to review the PSMS and whether improvements should be made?</t>
  </si>
  <si>
    <t xml:space="preserve">Does Top management ensure routine review(s) of progress on efficiency and productivity are in place to foster deliberate communication, risk reduction, and continuous improvement? </t>
  </si>
  <si>
    <t>Does Top management ensure routine review(s) of processes and progress to reduce risk, including communication of incident investigation findings and lessons learned are routine?</t>
  </si>
  <si>
    <t>Does Management promote an environment that encourages two-way communication?</t>
  </si>
  <si>
    <t>Is equipment operability, including control systems and materials, reviewed and considered in reducing the likelihood and consequence of a release?</t>
  </si>
  <si>
    <t>When a potential change (MOC) is identified, does the organization follow a procedure to identify the potential risks associated with the change and obtain required approvals prior to making the change?</t>
  </si>
  <si>
    <t>Does the organization follow the customer's process for evaluation of contractor safety performance?</t>
  </si>
  <si>
    <t>Are causes and contributing factors identified during an incident or near-miss investigation?</t>
  </si>
  <si>
    <t>When investigating an incident or near-miss, does your organization include the findings and lessons learned?</t>
  </si>
  <si>
    <t>During an investigation of an incident or near-miss are recommendations for pipeline safety performance improvement, such as changes to processes and procedures, included?</t>
  </si>
  <si>
    <t>During an investigation of an incident or near-miss are recommendations for transferring lessons learned from the investigation included? (i.e. review of likelihood of recurrence, review of procedures, training modifications, resource allocation)</t>
  </si>
  <si>
    <t xml:space="preserve">When evaluating safety culture perception, does Management compare results to actual observations and audit findings to help determine how to improve? </t>
  </si>
  <si>
    <t>Does the organization validate the workforce has requisite competence (i.e. education, training, knowledge, experience) for work performed?</t>
  </si>
  <si>
    <t>Does the organization conduct or participate in training to enable development and implementation of the PSMS?</t>
  </si>
  <si>
    <t>Does the organization conduct or participate in training, including refresher training, to increase awareness where safety assurance and continuous improvement efforts have revealed opportunities to improve on processes and procedures?</t>
  </si>
  <si>
    <t>Do personnel and contractors receive training and updates on newly emerging or changing risks, problems in execution of the PSMS, and opportunities to improve processes and procedures?</t>
  </si>
  <si>
    <t>Does the organization remove or identify all obselete documents from all points of issue or use to assure against unintended use?</t>
  </si>
  <si>
    <t xml:space="preserve">Describe Your Gap(s). </t>
  </si>
  <si>
    <t xml:space="preserve">•Creating a documentation process for training and refresher training records management following the documentation and recordkeeping procedure. </t>
  </si>
  <si>
    <t xml:space="preserve">•Creating a training schedule including refresher training.                                                                 •Documenting training and refresher training. </t>
  </si>
  <si>
    <t xml:space="preserve">•Performing a training needs analysis based on the work, roles, responsibilities, and authorities.                                                                                                                                                   •Determining frequency of training, if one time, this could be included in the new hire orientation process.                                                                                                                                              •Communicating training needs to employees and contractors.                                                        •Determining competence levels that will be required.                                                                       •Reviewing job descriptions to identify competence level requirement.                                                                                                  </t>
  </si>
  <si>
    <t xml:space="preserve">•Determining what training is needed, what level of training, and how the training will be delivered. </t>
  </si>
  <si>
    <t xml:space="preserve">•Creating a system for evaluation of personnels knowledge and skills based on their roles, responsibilities, authorities, and work to be performed. </t>
  </si>
  <si>
    <t xml:space="preserve">•Determining what knowledge and skills are needed by personnel to perform their work in a safe manner. </t>
  </si>
  <si>
    <t xml:space="preserve">•Creating a process to evaluate safety culture, frequency, implementing changes, and sharing results.                                                                                                                                                •Creating an integrative safety culture assessment tool. </t>
  </si>
  <si>
    <t>•Reviewing audit and assessment results.                                                                                •Determining if the results assess the maturity of the elements included in the scope of the audit. If not documented in the results, review the Management Review documentation to determine if maturity was evaluated.</t>
  </si>
  <si>
    <t xml:space="preserve">•Developing a maturity rating scale to evaluate the implementation of processes and procedures. </t>
  </si>
  <si>
    <t>•Documenting recommendations for transferring lessons learned from the investigation to the risk assessment and control processes, including a review of the consequence and likelihood of failure, current procedures, training, and resource allocation.</t>
  </si>
  <si>
    <t xml:space="preserve">•Identifying areas that could increase consequences and likelihood of failures as part of the risk assessment process. </t>
  </si>
  <si>
    <t xml:space="preserve">• Developing the procedures to be in place for investigating incidents which includes a requirement to identify recommendations to the investigation findings including any changes to procedures. </t>
  </si>
  <si>
    <t>• The investigation procedure requires that findings and lessons learned be reported.</t>
  </si>
  <si>
    <t>• The investigation procedure requires the identification of the cause(s) of the incident and any contributing factors, and potential consequences.</t>
  </si>
  <si>
    <t>•Documenting the process for raising safety concerns about a procedure or procedures to management.</t>
  </si>
  <si>
    <t xml:space="preserve">•Developing a process or procedure that supports all personnel have the responsibility and authority to raise concerns. </t>
  </si>
  <si>
    <t>• Developing a statement for all employees to follow procedures in the PSMS procedure or any other procedural manual.                                                                                                                                                        •Providing a copy of the statement that could be included in the expectations section of a performance contract or performance appraisal documentation.</t>
  </si>
  <si>
    <t xml:space="preserve">•Creating a process or policy that requires pipeline operating personnel to follow written procedures. </t>
  </si>
  <si>
    <t xml:space="preserve">• There are records of the "Stop Work" process being used. 
• Interviews of a cross section of the organization demonstrate employees are aware of their authorization to stop work in case of unsafe conditions, and of their responsibility and authority to raise concerns through designated processes. 
• Interviews of management demonstrate they are aware of the approval process for alternative procedures and how the safety of the pipeline and workers is to be evaluated as part of the approval process. </t>
  </si>
  <si>
    <t>• The organization has documented in its procedures that an employee is authorized to stop work and seek permission to deviate if the employee believes following a procedure for an activity will cause an unsafe condition.
• The procedure shows what steps are necessary for the employee to deviate from the procedure to complete the activity.</t>
  </si>
  <si>
    <t>• There is a requirement in the risk management procedure to consider a review of training, drills, and scenario development in risk prevention and mitigation.</t>
  </si>
  <si>
    <t>• There is a requirement in the risk management procedure to consider a review of procedures, authorities, responsibilities, and accountabilities in risk prevention and mitigation.</t>
  </si>
  <si>
    <t>• There is a requirement in the risk management procedure to consider a review of equipment operability, including control systems and materials, in risk prevention and mitigation.</t>
  </si>
  <si>
    <t>•Documenting identification for availability of specific controls for a specific section of pipe should be included in the risk assessment by determining if the incident could also disable the controls.</t>
  </si>
  <si>
    <t xml:space="preserve">•Creating a process or procedure to identify and evaluate risk of the operability of the equipment including the control systems. </t>
  </si>
  <si>
    <t xml:space="preserve">•Reviewing historical and present data from learnings of similar internal or external events to include in the risk evaluation process. </t>
  </si>
  <si>
    <t xml:space="preserve">•Developing a process or procedure to identify and document lessons learned. </t>
  </si>
  <si>
    <t xml:space="preserve">•Creating a process or procedure for incident data, casual factors and include the dated, as appropriate, as part of the risk management process. </t>
  </si>
  <si>
    <t>•There are records of two-way communication between management and employees/contractors.
•Employees and contractors acknowledge management's responsiveness to their questions or concerns regarding safety.</t>
  </si>
  <si>
    <t>•Management has documented processes which enable two-way communication between management and other internal stakeholders.
•Management adopts a non-punitive reporting policy.</t>
  </si>
  <si>
    <t>•Developing a communication plan to include the means by which management will encourage two-way communication.                                                                                                   •Providing real examples of the risk identification process by reviewing actual submissions, the responds to the recommendations and discussing the results of the evaluation in order to encourage the organization to identify similar situations or use the process.                                                                                                                                                                 •Creating a communication map listing they types of data/information that are to be shared including who generates the data/information, the mechanism for sharing the data/information and who is to receive the data/information.</t>
  </si>
  <si>
    <t>•Developing a communication plan that includes how policies, goals, objectives and pertinent procedures will be communicated to employees and contractors. •Communicating how contractors will reflect the requirements of the applicable PSMS requirements, risks at the work site and communicating the MOC requirements.</t>
  </si>
  <si>
    <t>•Developing a communication plan to detail the process for how communication will be managed with internal stakeholders for the importance of meeting the requirements of the PSMS.                                                                                                                                                                •The process will evaluate which communications are needed by which functions within the organization.</t>
  </si>
  <si>
    <t xml:space="preserve">•Developing a procedure(s) for performing risk management , and risk prevention and mitigation measures.                                                                                                                                           •Ensuring they are documented and evaluated for improving situational awareness. Documentation risk assessments are reviewed annually.                                                                      </t>
  </si>
  <si>
    <t>•Developing procedure(s) for investigating incidents that includes the identification of the investigation findings and any lessons learned and the communication of the findings and lessons learned.</t>
  </si>
  <si>
    <t xml:space="preserve">•Determining the frequency of the management review of the PSMS and identify any improvements. </t>
  </si>
  <si>
    <t>•Developing and documenting the requirement to contain subjective evaluations are safe and efficient.                                                                                                                                                 •Demonstrating that the process does evaluate resource allocation in a safe and efficient manner, the means for those evaluations should be documented and the results of the process should also have documentation of the evaluations.</t>
  </si>
  <si>
    <t>• There is a requirement for employees to suggest improvements to safety processes and procedures where applicable.</t>
  </si>
  <si>
    <t>•Determining procedures for development and implementation</t>
  </si>
  <si>
    <t>• There is evidence that the required qualifications and experience were considered during personnel selection.
• There are documents that demonstrate the appropriate qualifications of employees in their current roles.
• Employees who do not meet the qualification or experience requirement are scheduled for the appropriate training.</t>
  </si>
  <si>
    <t>• Assigned personnel are aware of their responsibilities and can demonstrate knowledge of how to satisfy the PSMS requirements.</t>
  </si>
  <si>
    <t>• Management has identified and documented personnel responsible for each PSMS element, supporting initiatives and oversight. 
• Specific responsibilities have been assigned to specific persons and to their specific roles.</t>
  </si>
  <si>
    <t>•Identifying which risk prevention and mitigation measures need to be documented and evaluated for improving situational awareness.                                                                •Determining the frequency of risk assessment review.                                                                                   •Creating a procedure for investigating incidents that includes the identification of the investigation findings and any lessons learned and the communication of the findings and lessons learned.</t>
  </si>
  <si>
    <t>• Management has identified the resources necessary to ensure safe, environmentally sound, reliable, and efficient operations.
• Management has sought approval from top management to acquire the necessary resources.
• The proposals to top management take into consideration the safety, environmental impact, reliability, and efficiency of the operations.</t>
  </si>
  <si>
    <t>• Management has been active in applying resources to planned work and emerging risks within the past 12 months using the documented processes.
• Management has reviewed the processes and made changes to improve its effectiveness where applicable.</t>
  </si>
  <si>
    <t>• There is documentation of risk assessments and compliance assessments being conducted routinely, according the schedules set by management.
• There is documentation of actions being taken to address the identified risks and compliance issues.</t>
  </si>
  <si>
    <t>• PSMS activities are either linked to existing day-to-day activities or the PSMS activities are the day-to-day activities.
• Employees can explain the PSMS objectives in their day-to-day activities. 
• PSMS objectives are incorporated as specific items in work instructions (operating procedures, operations or maintenance instructions, project scopes/objectives, individual performance contracts).</t>
  </si>
  <si>
    <t>• Management has documented a process for aligning goals and objectives with day-to-day activities. 
• The connection between the PSMS objectives and the day-to-day activities is documented.</t>
  </si>
  <si>
    <t>• The organization's employees are aware of and understand top management's commitment to the PSMS.
• External stakeholders are aware of and understand top management's commitment to the PSMS.</t>
  </si>
  <si>
    <t>• Top management has communicated with internal and external stakeholders about its commitment to the PSMS. 
• Top management can produce records of communication with stakeholders regarding PSMS.</t>
  </si>
  <si>
    <t>Top management shall create a culture within the organization that encourages openness and two-way dialogue so learnings from incidents and events can ultimately reduce the risk of recurrence.</t>
  </si>
  <si>
    <t>Level 4
(Sustaining)</t>
  </si>
  <si>
    <t>Level 3
(Implemented)</t>
  </si>
  <si>
    <t>Comments</t>
  </si>
  <si>
    <t>Does the organization's communication plan identify specific objectives and the personnel responsible for sharing and receiving information about risk identification and management, safety performance, and PSMS?</t>
  </si>
  <si>
    <t>Has the organization identified the types of safety information to be shared with internal and external stakeholders about risk identification and management, safety performance, and PSMS; and how it is valuable to improving pipeline safety?</t>
  </si>
  <si>
    <t>Does the organization review procedures, authorities, responsibilities, and accountabilities during risk assessments?</t>
  </si>
  <si>
    <r>
      <t xml:space="preserve">What </t>
    </r>
    <r>
      <rPr>
        <b/>
        <u/>
        <sz val="12"/>
        <color theme="0"/>
        <rFont val="Calibri"/>
        <family val="2"/>
        <scheme val="minor"/>
      </rPr>
      <t>documented</t>
    </r>
    <r>
      <rPr>
        <b/>
        <sz val="12"/>
        <color theme="0"/>
        <rFont val="Calibri"/>
        <family val="2"/>
        <scheme val="minor"/>
      </rPr>
      <t xml:space="preserve"> policies,  processes, procedures and efforts directly support your answer? If N/A, explain why.</t>
    </r>
  </si>
  <si>
    <t>When evaluating risk management and progress, does the organization review processes and procedures accounting for the length of time they have been implemented?</t>
  </si>
  <si>
    <t>Complete</t>
  </si>
  <si>
    <t>In Progress</t>
  </si>
  <si>
    <t>Not Started</t>
  </si>
  <si>
    <t>Status</t>
  </si>
  <si>
    <t>Due Date</t>
  </si>
  <si>
    <t>Statement</t>
  </si>
  <si>
    <t xml:space="preserve">Type Text Here </t>
  </si>
  <si>
    <t>Top management shall lead and demonstrate its commitment to the development, implementation, continuous improvement, and evaluation of the maturity of its PSMS by:
b) promoting a positive safety culture and assessing how this culture is changing over time</t>
  </si>
  <si>
    <t>Management, supported by top management, shall: 
c) assess, evaluate, and continually improve the safety culture</t>
  </si>
  <si>
    <t>Management shall promote an environment encouraging two-way communication.</t>
  </si>
  <si>
    <t>Pipeline operating personnel shall have responsibility and authority to raise concerns through designated processes.</t>
  </si>
  <si>
    <t>Operators shall assure they evaluate their safety culture.</t>
  </si>
  <si>
    <t>The pipeline operator shall establish methods to evaluate the safety culture of its organization.</t>
  </si>
  <si>
    <t>Operators shall assess their safety culture using methods that assess employee perception of the safety culture</t>
  </si>
  <si>
    <t>Management shall review the results and findings of perception assessments, observations and audits and define how to improve application of the supporting attributes.</t>
  </si>
  <si>
    <t>Corrective Actions</t>
  </si>
  <si>
    <t>Employees supported by management and top management shall: 
b) identify and reveal risks to management</t>
  </si>
  <si>
    <t>Employees supported by management and top management shall: 
c) identify improvements to safety processes and procedures, considering fellow employees, contract personnel, and the public when addressing an abnormal condition or nonconforming process or procedure</t>
  </si>
  <si>
    <t>The pipeline operator shall maintain a process for employees and contractor personnel to raise concerns to management and make recommendations for improvements in risk identification, prevention, and mitigation.</t>
  </si>
  <si>
    <t>The investigation of an incident or near-miss shall include the following: 
e) recommendations for transferring lessons learned from the investigation to the risk assessment and control processes, including a review of the consequence and likelihood of failures</t>
  </si>
  <si>
    <t>Top management shall lead and demonstrate its commitment to the development, implementation, continuous improvement, and evaluation of the maturity of its PSMS by:
h) communicating commitment to the PSMS with internal and external stakeholders</t>
  </si>
  <si>
    <t>Top management shall lead and demonstrate its commitment to the development, implementation, continuous improvement, and evaluation of the maturity of its PSMS by:
k) promoting engagement and leadership at all levels of the organization</t>
  </si>
  <si>
    <t>Top management shall lead and demonstrate its commitment to the development, implementation, continuous improvement, and evaluation of the maturity of its PSMS by:
l) promoting an environment of mutual trust</t>
  </si>
  <si>
    <t>Stakeholder engagement plans shall identify specific objectives and the personnel responsible for sharing and receiving information</t>
  </si>
  <si>
    <t>The operator shall identify the types of information to be shared and how it is valuable in improving pipeline safety.</t>
  </si>
  <si>
    <t>The pipeline operator shall establish processes to communicate the importance of meeting requirements of the PSMS to appropriate functions within the organization.</t>
  </si>
  <si>
    <t>Employees and contractors shall understand the policies, goals, objectives, and procedures pertinent to their work that are driven by the PSMS.</t>
  </si>
  <si>
    <t>Incident data, including cause of incidents, shall be included as appropriate [in risk management].</t>
  </si>
  <si>
    <t>The investigation of an incident or near-miss shall include the following: 
a) identification of the cause(s) of the incident and any contributing factors, including consideration of potential consequences</t>
  </si>
  <si>
    <t>The investigation of an incident or near-miss shall include the following:
b) investigation findings and lessons learned;</t>
  </si>
  <si>
    <t>The investigation of an incident or near-miss shall include the following:
d) recommendations for pipeline safety performance improvement, including changes to processes and procedures that are identified as a result of the investigation</t>
  </si>
  <si>
    <t xml:space="preserve">The pipeline operator shall provide training and updates as necessary so that personnel and contractors who have accountabilities, responsibilities, and authorities in executing the requirements of the PSMS are updated and aware
of:
b) newly emerging or changing risks, problem in execution of the PSMS, and opportunities to improve processes and procedures; and </t>
  </si>
  <si>
    <t>Records of training shall be maintained.</t>
  </si>
  <si>
    <t>Training shall include refresher training and raising awareness where executing the safety assurance and continuous improvement sub-elements reveal opportunities to improve processes and procedures.</t>
  </si>
  <si>
    <t>The pipeline operator shall define the need for and provide training to enable development and implementation of the PSMS elements.</t>
  </si>
  <si>
    <t>Information to consider [in risk prevention and mitigation] shall include, at a minimum: 
d) review of training, drills, and scenario development</t>
  </si>
  <si>
    <t>Management, supported by top management, shall: 
k) develop and implement processes, including training, to ensure employees attain appropriate levels of competence to fulfill their responsibilities and execute all aspects of the PSMS.</t>
  </si>
  <si>
    <t>Employees supported by management and top management shall: 
d) be mindful of cascading failures early on and take action to prevent a catastrophic event.</t>
  </si>
  <si>
    <t>Top management shall ensure routine processes are in place to foster deliberate communication, risk reduction, and continuous improvement.  The processes include the following:
(a) Resource allocation - identify and review assets, systems, and other resources needed to operate in a safe, environmentally sound, and efficient manner</t>
  </si>
  <si>
    <t>Information to consider [in risk prevention and mitigation] shall include, at a minimum: 
b) review of equipment operability, including control systems and materials;</t>
  </si>
  <si>
    <t>Information to consider [in risk prevention and mitigation] shall include, at a minimum: 
c) review of procedures, authorities, responsibilities, and accountabilities</t>
  </si>
  <si>
    <t>In cases where an employee believes that following a procedure will cause an unsafe condition, he/she shall have authority to stop work and seek permission to deviate.</t>
  </si>
  <si>
    <t>Employees supported by management and top management shall: 
a) follow the procedures set forth by the organization</t>
  </si>
  <si>
    <t>Pipeline operating personnel shall follow written procedures.</t>
  </si>
  <si>
    <t>Top management shall lead and demonstrate its commitment to the development, implementation, continuous improvement, and evaluation of the maturity of its PSMS by:
d) fostering risk management processes that reveal and manage risk, making compliance and risk reduction routine</t>
  </si>
  <si>
    <t>Top management shall lead and demonstrate its commitment to the development, implementation, continuous improvement, and evaluation of the maturity of its PSMS by:
g) identifying the executive(s) accountable for implementation and continuous improvement, and manager(s) responsible for each element of the PSMS</t>
  </si>
  <si>
    <t>Management, supported by top management, shall: 
b) ensure there is a clear connection between objectives and day-to-day work activities, including those needed to meet the requirements of this document</t>
  </si>
  <si>
    <t>Management, supported by top management, shall: 
d) ensure that risk management occurs routinely by establishing intentional actions designed to assure compliance, and reveal and manage risk</t>
  </si>
  <si>
    <t>Management, supported by top management, shall: 
e) develop, implement, and continuously improve processes that apply resources to planned work and emerging risks throughout the year</t>
  </si>
  <si>
    <t>Management, supported by top management, shall: 
f) identify, seek, and allocate resources sufficient for safe, environmentally sound, reliable, and efficient operations</t>
  </si>
  <si>
    <t>Management, supported by top management, shall: 
h) ensure that relevant data, results, findings, and lessons learned are shared and integrated among appropriate operator and contractor processes to the extent necessary to execute the requirements defined</t>
  </si>
  <si>
    <t>Management, supported by top management, shall: 
i) identify personnel responsible for PSMS elements, supporting initiatives, and oversight</t>
  </si>
  <si>
    <t>Top management shall ensure routine processes are in place to foster deliberate communication, risk reduction, and continuous improvement.  The processes include the following:
(b) Review the PSMS and whether improvements should be made</t>
  </si>
  <si>
    <t>Top management shall ensure routine processes are in place to foster deliberate communication, risk reduction, and continuous improvement.  The processes include the following:
(h) Review processes and progress to reduce risk, including communicating incident investigation findings and lessons learned</t>
  </si>
  <si>
    <t>Top management shall ensure routine processes are in place to foster deliberate communication, risk reduction, and continuous improvement.  The processes include the following:
(h) Efficiency and productivity enhancements</t>
  </si>
  <si>
    <t>Top management shall ensure routine processes are in place to foster deliberate communication, risk reduction, and continuous improvement.  The processes include the following:
(h) Progress on employee and contractor safety programs</t>
  </si>
  <si>
    <t>Information to consider [in risk prevention and mitigation] shall include, at a minimum: 
a) learnings from internal and external events;</t>
  </si>
  <si>
    <t>For each MOC the pipeline operator shall identify the potential risks associated with the change and any required approvals prior to the introduction of such changes.</t>
  </si>
  <si>
    <t>When a pipeline operator elects to outsource activities on the pipeline affected by the PSMS, it shall define and document the process for: 
c) incorporating lessons learned into the operator’s operations</t>
  </si>
  <si>
    <t>When a pipeline operator elects to outsource activities on the pipeline affected by the PSMS, it shall define and document the process for: 
e) evaluating contractor safety performance</t>
  </si>
  <si>
    <t>Evaluations shall review processes and procedures and the maturity of their implementation.</t>
  </si>
  <si>
    <t>Where contractors are used to support the PSMS the pipeline operator shall assure that they have the requisite competence.</t>
  </si>
  <si>
    <t>Obsolete documents shall be removed from all points of issue or use, or shall otherwise be identified to assure against unintended use if they are retained for any purpose.</t>
  </si>
  <si>
    <t xml:space="preserve">In Progress Actions </t>
  </si>
  <si>
    <t>Not Started Actions</t>
  </si>
  <si>
    <t>Total</t>
  </si>
  <si>
    <t>% Complete</t>
  </si>
  <si>
    <t>Category</t>
  </si>
  <si>
    <t>Totals</t>
  </si>
  <si>
    <t xml:space="preserve">• Identifying which documents are required to be maintained.                                                                                                  •Identifying who needs to be considered in the approval and re-approval process.                                                                                          •Identifying the approval and re-approval process.                              •Identifying the frequency requirements for approval and re-approval                                                                                                                • Determining the retention timeframe.                                     •Determining when a document becomes obsolete.                       • Determining removal of documents when obsolete. </t>
  </si>
  <si>
    <t>Is there a document management procedure that identifies the documents needed to support the PSMS, how they will be reviewed, by whom, how often and how they will be changed if necessary, how to identify the most current version of a document, and how to collect and manage out-of-date or obsolete copies of the document?</t>
  </si>
  <si>
    <t>• The training and updates are documented.
• Personnel and contractors demonstrate awareness of newly emerging or changing risks, problems in execution of the PSMS, and opportunities to improve processes and procedures.</t>
  </si>
  <si>
    <t>• There is a requirement for the contractor to provide personnel and contractors with training and updates on newly emerging or changing risks, problems in execution of the PSMS, and opportunities to improve processes and procedures.</t>
  </si>
  <si>
    <t xml:space="preserve">•Determine reasonableness of the notification between the discover of the emerging or change risk and when training/update is applied.                                                                 •Creating a process to act upon the newly known or change in risk.                                                                                                                           •Identifying based on roles and responsibilities the personnel that would require training to the new or changed risk. </t>
  </si>
  <si>
    <t xml:space="preserve">•Identifying how to recognize that there is a newly emerging or changing risk. </t>
  </si>
  <si>
    <t>Does the pipeline contractor provide training and updates so that personnel and contractors who have accountabilities, responsibilities, and authorities in executing the requirements of the PSMS are updated and aware of newly emerging or changing risks, problems in execution of the PSMS, and opportunities to improve processes and procedures?</t>
  </si>
  <si>
    <t>• All training is documented and training records are maintained.</t>
  </si>
  <si>
    <t>• There is a requirement to maintain records of training.</t>
  </si>
  <si>
    <t xml:space="preserve">•Creating a documented process to identify what records need to be maintained, where they need to be maintained and the duration of the records retention. </t>
  </si>
  <si>
    <t xml:space="preserve">•Determining what records are to be maintained.                            • Determining where the records are to be maintained.                     • Determining the duration of the records retention. </t>
  </si>
  <si>
    <t>Are records of training being maintained?</t>
  </si>
  <si>
    <t>• There is documentation of refresher training and raising awareness by the contractor for personnel involved in processes and procedures identified by audits, evaluations, and management reviews as needing improvement.</t>
  </si>
  <si>
    <t>• There is a requirement for the contractor to conduct refresher training and raise awareness on areas for improvement identified by audits, evaluations, and management reviews.</t>
  </si>
  <si>
    <t xml:space="preserve">• Identifying the training frequency including refresher training.                                                                                                                         • Identifying training content to include raising awareness, safety assurance and continuous improvement. </t>
  </si>
  <si>
    <t>Does training include refresher training and raising awareness when the safety assurance and continuous improvement sub-elements reveal opportunities to improve processes and procedures?</t>
  </si>
  <si>
    <t>• Competency evaluations have been conducted for all personnel responsible for the development and implementation of the PSMS.
• Training has been provided to personnel who did not meet the requirements defined in the PSMS.</t>
  </si>
  <si>
    <t>• The contractor has documented a process or procedure to evaluate personnel competence in their current PSMS roles and to schedule training if necessary.
• The training plans are well-developed for each element of the PSMS.</t>
  </si>
  <si>
    <t xml:space="preserve">•Creating a training needs analysis to identify what training, the frequency and the delivery method for the roles and responsibility associated with the PSMS. </t>
  </si>
  <si>
    <t xml:space="preserve">•Identifying the roles and responsibilities associated with the PSMS.                                                                                                             • Identify training needs for the roles and responsibilities associated with the PSMS. </t>
  </si>
  <si>
    <t>Has the pipeline contractor defined the need for and provided training to enable development and implementation of the PSMS elements?</t>
  </si>
  <si>
    <t>• Contractor records demonstrate that all contractors have the required education, training, knowledge, and experience required for their current roles in the PSMS.
• Contractors who do not meet the requirements are scheduled for the appropriate training.</t>
  </si>
  <si>
    <t>• The contractor has documented the required education, training, knowledge, and experience for every role in the PSMS.
• The contractor has established processes or procedures for competency verification, training, and qualification of contractors used to support the PSMS.</t>
  </si>
  <si>
    <t xml:space="preserve">• Identifying what knowledge and skill are required to perform the work in a safe and environmentally sound manner.                                                                                                          •Creating process to determine competence of personnel prior to start of work. </t>
  </si>
  <si>
    <t xml:space="preserve">• Determining what competence is required based on the scope of work.                                                                                          •Determining how to assess competence of personnel prior to the start of work.  </t>
  </si>
  <si>
    <t>Where contractors are used to support the PSMS, does the pipeline contractor assure that they have the requisite competence?</t>
  </si>
  <si>
    <t xml:space="preserve">• There is documentation of management review of results and findings from safety culture evaluations.
• Management has recommended actions to address issues identified by the evaluations.
• Management has review observations and audits of supporting attributes and come up with recommendations to improve application of these attributes.
</t>
  </si>
  <si>
    <t>• There is a requirement for management to review the results and findings of perception assessments, observations and audits and define how to improve application of the supporting attributes.
• Supporting attributes include policies, operating procedures, considering risk in decisions and practice, reporting processes, sharing of lessons learned, and employee and contractor participation.</t>
  </si>
  <si>
    <t xml:space="preserve">•Determine roles and responsibilities for management to review the results of the safety culture evaluation.                                  • Create an analysis of the safety culture information.                                            • Create a communication plan to distribute the results of the analysis. </t>
  </si>
  <si>
    <t>Is management reviewing the results and findings of perception assessments, observations and audits and is management defining how to improve the application of the supporting attributes?</t>
  </si>
  <si>
    <t xml:space="preserve">• The results of these methods are documented. </t>
  </si>
  <si>
    <t>• The safety culture evaluation methods are aimed at assessing employee perception of the safety culture.
• The methods can include questionnaires, interviews, and focus groups.</t>
  </si>
  <si>
    <t>•Selecting the methodology(s) to be used to assess employee perception of the safety culture.</t>
  </si>
  <si>
    <t xml:space="preserve">• Evaluating the different methodologies to use to assess employee perception of the safety culture. </t>
  </si>
  <si>
    <t>Is the contractor assessing their safety culture using methods that assess employee perception of the safety culture?</t>
  </si>
  <si>
    <t>• Safety culture evaluations have been performed using the established methods.
• The evaluations examined safety culture of a wide cross section of the organization.</t>
  </si>
  <si>
    <t>• The contractor has established methods to evaluate the safety culture of its organization.</t>
  </si>
  <si>
    <t xml:space="preserve">•Creating a procedure that describes how the organization will conduct the evaluation of the safety culture. </t>
  </si>
  <si>
    <t xml:space="preserve">•Determining who is accountable and responsible for the evaluation process.                                                                          •Determining the frequency the evaluation is to occur. </t>
  </si>
  <si>
    <t>Has the pipeline contractor established methods to evaluate the safety culture of its organization?</t>
  </si>
  <si>
    <t>• There is documentation of the evaluation of processes and procedures and the maturity of their implementation.</t>
  </si>
  <si>
    <t>• There is a requirement to evaluate processes and procedures and the maturity of their implementation.
• Criteria for implementation maturity levels are established.</t>
  </si>
  <si>
    <t>• Determining which assessment results should be included in the maturity process.                                                                                         • Reviewing all records, including Management Review, that are relevant to evaluate the maturity of the processes and procedures in the PSMS.</t>
  </si>
  <si>
    <t xml:space="preserve">•Identify which assessment results to be reviewed. •Determine if they assess the maturity of the elements included in the scope of the assessment.                                                   • Consider reviewing the Management Review documents. </t>
  </si>
  <si>
    <t>Does the contractor evaluate processes and procedures and the maturity of their implementation?</t>
  </si>
  <si>
    <t>• Safety culture has been evaluated.</t>
  </si>
  <si>
    <t>• The contractor has established a process to evaluate its safety culture.
• The evaluation takes into account top management and employees' attitudes toward work place safety and conformance to the RP.</t>
  </si>
  <si>
    <t xml:space="preserve">•Documenting safety culture assessments and improvement action plans.                                                                                                            • Creating a schedule for the frequency of the safety culture assessments.                                                                                                                    • Creating a communication plan to ensure the results are communicated to internal and external stakeholders as appropriate.                                                                                                                    • Determining the methodologies used to create the safety culture assessment. </t>
  </si>
  <si>
    <t>Does the contractor evaluate its safety culture?</t>
  </si>
  <si>
    <t>There is documentation of recommendations to incorporate lessons learned into the following risk assessment and control elements:
• Consequence and likelihood of failure
• Current procedures
• Training
• Resource allocation</t>
  </si>
  <si>
    <t xml:space="preserve">• Creating a process to determine the consequences and likelihood of failures.                                                                                             •Creating a procedure to investigate incidents to include a requirement to transfer lessons learned from the investigation. </t>
  </si>
  <si>
    <t xml:space="preserve">•Determining the process used to evaluate the consequences and likelihood of failures.                                                                                   • Determining which lessons learned to be transferred into the risk assessment and control process(es). </t>
  </si>
  <si>
    <t>Does the investigation of an incident include recommendations for transferring lessons learned from the investigation to the risk assessment and control processes, including a review of the consequence and likelihood of failure, current procedures, training, and resource allocation?</t>
  </si>
  <si>
    <t>• Recommendations for pipeline safety performance improvement, including changes to processes and procedures, have been documented.</t>
  </si>
  <si>
    <t>• The investigation procedure requires recommendations for pipeline safety performance improvement, including changes to processes and procedures.</t>
  </si>
  <si>
    <t xml:space="preserve">• Creating a process to determine what improvements for the pipeline safety performance as a result from the investigation.                                                                                            •Creating a procedure to investigate incidents to include a requirement to identify recommendations from the investigation findings. </t>
  </si>
  <si>
    <t xml:space="preserve">•Identifying potential improvements for the pipeline safety performance.                                                                                       •Identifying any changes to the processes or procedures that were identified during the investigation </t>
  </si>
  <si>
    <t>Does the investigation of an incident include any recommendations for pipeline safety performance improvement, including changes to processes and procedures that are identified as a result of the investigation?</t>
  </si>
  <si>
    <t>• Investigation reports include investigation findings and lessons learned.</t>
  </si>
  <si>
    <t xml:space="preserve">•Creating a documented procedure that includes the identification of investigation findings and lessons learned. </t>
  </si>
  <si>
    <t xml:space="preserve">• Determining what investigation findings and lessons learned need to be included in the investigation. </t>
  </si>
  <si>
    <t>Does the investigation of an incident include the investigation findings and lessons learned?</t>
  </si>
  <si>
    <t>• Investigation reports include the cause(s), including the root cause, of an incident, and any contributing factors.
• Potential consequences of a near-miss or if an incident's response had been slower were considered and documented.</t>
  </si>
  <si>
    <t>•Identifying what incidents require investigation.</t>
  </si>
  <si>
    <t>Does the investigation of an incident or near-miss include the identification of the cause(s) of the incident and any contributing factors, including consideration of potential consequences?</t>
  </si>
  <si>
    <t>• There is a database of contractor safety performance.
• There is evidence that safety performance has been considered in contractor selection.</t>
  </si>
  <si>
    <t>• The contractor has defined and documented a process for evaluating contractor safety performance.
• Safety performance criteria are documented.</t>
  </si>
  <si>
    <t xml:space="preserve">•Creating a documented process for the outsourced activities to evaluate contractor safety performance.  </t>
  </si>
  <si>
    <t xml:space="preserve">•Defining the process for outsourced activities that are affected by the PSMS. </t>
  </si>
  <si>
    <t>• There is evidence of lessons learned being incorporated into the contractor's operations.
• Contractor inputs are considered during incident investigations and drawing lessons learned.
• Contractors confirm lessons learned and related changes in operations have been communicated to them.</t>
  </si>
  <si>
    <t>• The contractor has defined and documented a process for incorporating lessons learned into the contractor's operations.</t>
  </si>
  <si>
    <t xml:space="preserve">•Creating a documented process for the outsourced activities to incorporate lessons learned into the operations. </t>
  </si>
  <si>
    <t>• MOC records demonstrate potential risks associated with the change were identified.
• Required approvals were obtained and documented before any work was done to implement the changes.</t>
  </si>
  <si>
    <t>• The MOC procedure requires the identification of potential risks associated with the change and any required approvals prior to the implementation of the change.</t>
  </si>
  <si>
    <t xml:space="preserve">•Creating a description of the change.                                           •Identifying potential risks associated with the change.   •Determining how existing mitigations address the potential risks.                                                                                            •Determining management approval levels that the new, or increased risks are understood.                                                       •Identifying the mitigations to be in place or soon to be put in place to minimize the risk to acceptable levels. </t>
  </si>
  <si>
    <t>For each MOC, does the pipeline contractor identify the potential risks associated with the change and any required approvals prior to the introduction of such changes?</t>
  </si>
  <si>
    <t>• Operating personnel understand their responsibility and authority to raise concerns, and feel comfortable doing so without fear of repercussions.
• There are records of two-way communication between operating personnel and management regarding safety concerns.
• There is evidence that concerns raised by operating personnel have been addressed appropriately.</t>
  </si>
  <si>
    <t>• There is a requirement for pipeline operating personnel to raise safety concerns to management, and the requirement has been communicated to the personnel.
• Management has documented processes through which pipeline operating personnel can raise their concerns and receive feedback.</t>
  </si>
  <si>
    <t xml:space="preserve">•Developing a process allowing personnel to raise concerns through the identified designated process. • Creating a designated process that allows for tracking concerns to closure. </t>
  </si>
  <si>
    <t xml:space="preserve">•Identifying a designated process that allows personnel to raise concerns. </t>
  </si>
  <si>
    <t>Do pipeline operating personnel have the responsibility and authority to raise concerns through designated processes?</t>
  </si>
  <si>
    <t>In cases where an employee believes that following a procedure will cause an unsafe condition, does he/she have the authority to stop work and get permission to deviate?</t>
  </si>
  <si>
    <t>• Failure to comply with written procedures is not a common cause of non-conformances or incidents.
• There are records which indicate written procedures were followed. Records may include work plan documentation, work permit documentation, job safety analyses, and job inspection reports.</t>
  </si>
  <si>
    <t>• There is a requirement for pipeline operating personnel to following written procedures, and the requirement has been communicated to the personnel.
• Safe work procedures are included in personnel training plans.</t>
  </si>
  <si>
    <t xml:space="preserve">•Developing a process to determine which written procedures personnel need to follow based on roles, responsibilities, and authorities.                                                                                                      • Developing a process to determine that personnel are following written procedures as applicable. </t>
  </si>
  <si>
    <t xml:space="preserve">•Identify which personnel, by roles, responsibilities, and authorities need to follow written procedures.   </t>
  </si>
  <si>
    <t>Are pipeline operating personnel following written procedures?</t>
  </si>
  <si>
    <t>• Risk assessment records demonstrate training, drills, and scenario development have been reviewed when identifying and evaluating risk prevention and mitigation measures.</t>
  </si>
  <si>
    <t xml:space="preserve">•Identifying which training and refresher training records needs to be maintained and the duration. </t>
  </si>
  <si>
    <t>Is a review of training, drills, and scenario development considered in the risk assessments?</t>
  </si>
  <si>
    <t>• Risk assessment records demonstrate procedures, authorities, responsibilities, and accountabilities have been reviewed when identifying and evaluating risk prevention and mitigation measures.</t>
  </si>
  <si>
    <t xml:space="preserve">•Creating a process to review the identified procedures as part of the risk assessment process.                                                                  • Creating a process to ensure that personnel with the appropriate roles, responsibilities, and authorities review the risk assessment process.                                                                                   • Creating a schedule for periodic review of the procedures. </t>
  </si>
  <si>
    <t xml:space="preserve">•Determining the personnel with the roles, responsibilities, and authorities to review procedures as part of the risk assessment process.                                                                                                     • Determining which procedures need to be reviewed as part of the risk assessment process. </t>
  </si>
  <si>
    <t>Is a review of procedures, authorities, responsibilities, and accountabilities considered in the risk assessments?</t>
  </si>
  <si>
    <t>• Risk assessment records demonstrate equipment operability, including control systems and materials, has been reviewed when identifying and evaluating risk prevention and mitigation measures.</t>
  </si>
  <si>
    <t xml:space="preserve">•Developing a review schedule to ensure equipment is still operating as intended and producing the desired results. </t>
  </si>
  <si>
    <t xml:space="preserve">•Identifying which equipment needs to be considered in risk prevention and mitigation. </t>
  </si>
  <si>
    <t>Is a review of equipment operability, including control systems and materials, considered in risk prevention and mitigation?</t>
  </si>
  <si>
    <t>• Risk assessment records demonstrate learnings from internal and external events have been considered when identifying and evaluating risk prevention and mitigation measures.</t>
  </si>
  <si>
    <t>• There is a requirement in the risk management procedure to consider learnings from internal and external events in risk prevention and mitigation.
• The contractor has documented instructions or processes for the identification of external events relevant to pipeline safety.</t>
  </si>
  <si>
    <t xml:space="preserve">•Evaluating which data is appropriate for risk prevention and mitigation.                                                                                                   •Determining how to communicate learnings to the appropriate personnel. </t>
  </si>
  <si>
    <t>•Identifying lessons learned from internal and external events.</t>
  </si>
  <si>
    <t>Are learnings from internal and external events considered in risk prevention and mitigation?</t>
  </si>
  <si>
    <t>• There are sufficient records of incident data in the pipeline data inventory.
• The collected data include damage done to pipeline assets, actions to repair or replace, specifications of the replacement materials, changes in operating conditions as a result, and other useful information for risk management.</t>
  </si>
  <si>
    <t>•There is a requirement to include incident data in the pipeline data inventory.</t>
  </si>
  <si>
    <t xml:space="preserve">• Creating a system to identify, track, communicate, and  identify causal factors as appropriate.   • Creating a process that will define how much historical incident data will be included. </t>
  </si>
  <si>
    <t xml:space="preserve">•Determining what data is to be included.                                               • Determining how the data will be used. </t>
  </si>
  <si>
    <t>Is incident data, including the cause of incidents, included as appropriate?</t>
  </si>
  <si>
    <t xml:space="preserve">•Developing communication program to address who, what where and why. </t>
  </si>
  <si>
    <t>• Employees and contractors demonstrate that they know how to raise risk issues to management's attention and that risk issues, including mitigations and preventions, are discussed with them.
• Employees and contractors feel comfortable sharing their concerns with management.</t>
  </si>
  <si>
    <t>• There is a process in place for employees and contractor personnel to raise concerns to management and make recommendations for improvements in risk management.</t>
  </si>
  <si>
    <t>Does the pipeline contractor maintain a process for employees and contractor personnel to raise concerns to management and make recommendations for improvements in risk identification, prevention, and mitigation?</t>
  </si>
  <si>
    <t>• Employees and contractors demonstrate understanding of safety goals and objectives.
• Employees and contractors are aware of their responsibilities in maintaining safety and demonstrate knowledge of safety procedures rated to their work.
• Good safety standards are observed at work sites.</t>
  </si>
  <si>
    <t>• There is a requirement for employees and contractors to become familiar with the policies, goals, objectives, and procedures pertinent to their work that are driven by the PSMS.</t>
  </si>
  <si>
    <t>•There are records of communication between the operator and internal stakeholders concerning conformance to the PSMS.</t>
  </si>
  <si>
    <t>•Processes for communicating the importance of meeting the requirements of the PSMS have been documented.</t>
  </si>
  <si>
    <t>Does the pipeline contractor maintain a process to communicate the importance of meeting requirements of the PSMS to appropriate functions within the organization?</t>
  </si>
  <si>
    <t xml:space="preserve">Does the plan identify the types of information to be shared and how it is valuable to improving pipeline safety? </t>
  </si>
  <si>
    <t>• The plan identifies internal and external stakeholders, and the communication responsibilities of the pipeline contractor personnel.
• There is a process to identify new stakeholders.</t>
  </si>
  <si>
    <t xml:space="preserve">•Defining criteria required to evaluate safety culture.                                                                              •Identifying safety indicators and define a target(KPI) for each indicator. </t>
  </si>
  <si>
    <t>Does the plan identify the organization’s stakeholders, both internal and external, and the communication responsibilities of pipeline contractor personnel?</t>
  </si>
  <si>
    <t>• There is documentation of reviews of processes and progress to reduce risk.</t>
  </si>
  <si>
    <t>Is there a process to review processes and progress to reduce risk, including progress on employee and contractor safety programs?</t>
  </si>
  <si>
    <t>Is there a process to review processes and progress to reduce risk, and continuous improvement to include efficiency and productivity enhancements?</t>
  </si>
  <si>
    <t xml:space="preserve">•Identifying requirements, including roles, responsibilities, and authorities, for the incident investigation process to include any changes to procedures as a result of the investigation. </t>
  </si>
  <si>
    <t>Is there a process to review processes and progress to reduce risk, including communicating incident investigation findings and lessons learned?</t>
  </si>
  <si>
    <t>• There is documentation of PSMS reviews which include the identification of possible improvements to the PSMS.</t>
  </si>
  <si>
    <t>• There is a documented process to review the PSMS and identify improvements to the PSMS.</t>
  </si>
  <si>
    <t>Is there a process to review the PSMS and whether improvements should be made?</t>
  </si>
  <si>
    <t>• There is evidence that the process has been used by accountable persons to allocate resources.</t>
  </si>
  <si>
    <t>• There is a documented resource allocation process that identifies and reviews assets, systems, and other resources for operations.
• The process takes into consideration safety, environmental impact, and efficiency of the operations.</t>
  </si>
  <si>
    <t>Is there a process for resource allocation that identifies and reviews assets, systems, and other resources needed to operate in a safe, environmentally sound, and efficient manner?</t>
  </si>
  <si>
    <t>• Employees have identified and taken action to prevent cascading failures OR are informed on cascading failures and understand their responsibility to take action.
• Near misses and incidents which could have potentially resulted in a catastrophic event have been discussed at safety meetings, and lessons learned have been generated.</t>
  </si>
  <si>
    <t>• There is a requirement for employees to be mindful of cascading failures and to take action early.
• There is a process in place to identify and assess near misses and incidents which could have potentially resulted in a catastrophic event.</t>
  </si>
  <si>
    <t>• Employees understand their responsibility to identify improvements to safety processes and procedures.
• There is documentation of employee suggestions on how to improve safety processes and procedures, taking into consideration fellow employees, contractors, and the public when addressing an abnormal condition or nonconforming process or procedure.</t>
  </si>
  <si>
    <t>Have employees identified improvements to safety processes and procedures, considering fellow employees, contract personnel, and the public when addressing an abnormal condition or nonconforming process or procedure?</t>
  </si>
  <si>
    <t>• Employees understand how to identify risks and report them to management.
• There is documentation of risk identification done by employees via emails, reports, safety meetings, etc.</t>
  </si>
  <si>
    <t>• There is a requirement for all employees to identify and reveal safety risks to management.</t>
  </si>
  <si>
    <t>•Identifying the risk management process procedure, a description of how incident data will be used in assessing the threats (hazards) to the pipeline.                                                                     •Verifying the risk management process procedure will define how much historical incident data should be included.                                                                                                                                              •The scope of the data will include if incident data from other similar or dissimilar pipeline will be used, how far back into history will the review include and for poor quality incident data how to handle (additional investigation or use as is).</t>
  </si>
  <si>
    <t>• There is evidence that employees are correctly following procedures set forth by the organization.
• Employees demonstrate knowledge of the procedures or know where to find them.
• Employees demonstrate seriousness when talking about safety procedures.</t>
  </si>
  <si>
    <t>•Identifying and creating documented communication plan.</t>
  </si>
  <si>
    <t>Have employees followed the procedures set forth by the organization?</t>
  </si>
  <si>
    <t>• Management has implemented processes to ensure the appropriate levels of competence of employees involved in the implementation of the PSMS.
• Management has listed the required qualifications and experience for all the roles in the PSMS.
• Management has documented a training plan for employees who do not yet meet the competence requirements to fulfill their responsibilities.</t>
  </si>
  <si>
    <t>•Identifying and creating a documented communication plan.</t>
  </si>
  <si>
    <t>• There are records of communication between employees and contractors in which relevant information was shared to execute the requirements of the PSMS.
• Personnel responsible for communication demonstrate understanding of the data, results, findings, and lessons learned relevant to the PSMS.</t>
  </si>
  <si>
    <t>• Management has documented processes to share relevant data, results, findings, and lessons learned between the contractor and contractors to execute the requirements defined in the PSMS.
• Management has identified the information to be shared and persons responsible for communications.</t>
  </si>
  <si>
    <t xml:space="preserve">•Identifying the types of information to be shared, frequency, communication methodology, and potential improvements to the pipeline safety. </t>
  </si>
  <si>
    <t>Has management ensured that relevant data, results, findings, and lessons learned are shared and integrated among appropriate contractor and contractor processes to the extent necessary to execute the requirements defined in the PSMS, and that communications about operations occur routinely with employees and contractors?</t>
  </si>
  <si>
    <t>• Managers confirm they have received and allocated the resources sufficient for safe, environmentally sound, reliable, and efficient operations.
• Resource allocation is documented.</t>
  </si>
  <si>
    <t xml:space="preserve">•Identifying the process required to review how to reduce risk including progress on employees and contractor safety programs. </t>
  </si>
  <si>
    <t>Has management identified, sought, and allocated resources sufficient for safe, environmentally sound, reliable, and efficient operations?</t>
  </si>
  <si>
    <t>• Management has documented processes that apply resources to planned work and emerging risks.</t>
  </si>
  <si>
    <t>•Identifying the process required to foster communication to support continuous improvement to include efficiency and productivity enhancements.</t>
  </si>
  <si>
    <t>Has management developed, implemented, and continuously improved processes that apply resources to planned work and emerging risks throughout the year?</t>
  </si>
  <si>
    <t>• Management has established schedules of risk assessment and compliance assessment.
• Management has identified personnel responsible for risk management and regulatory compliance.</t>
  </si>
  <si>
    <t>•Identifying the process required to foster communication from incident investigations and lessons learned.</t>
  </si>
  <si>
    <t>Has management ensured that risk management occurs routinely by establishing intentional actions designed to assure compliance, and reveal and manage risk?</t>
  </si>
  <si>
    <t>• Management has documented a process to assess, evaluate, and continually improve the safety culture.</t>
  </si>
  <si>
    <t>Has management assessed, evaluated, and continually improved the safety culture?</t>
  </si>
  <si>
    <t xml:space="preserve">•Verifying the PSMS procedure or manual includes or provides direction for documentation of how resources are allocated. </t>
  </si>
  <si>
    <t>Has management ensured a clear connection between objectives and day-to-day work activities, including those needed to meet the requirements of this document?</t>
  </si>
  <si>
    <t xml:space="preserve">• Creating a process for employees to communicate identified risks to management.  •Identifying a process for known (true) risks  and perceived risks. </t>
  </si>
  <si>
    <t>Has top management promoted an environment of mutual trust?</t>
  </si>
  <si>
    <t>• There is high employee participation in PSMS-related committees and safety meetings.
• Employees at different levels are involved in the identification, analysis, and management of risks.
• Decision making takes into consideration employee input.
• Decision making is decentralized. Local management does not have to seek approval from top management when making decisions concerning safety.</t>
  </si>
  <si>
    <t>• Top management has documented processes to engage employees at all levels of the organization to participate in the development, implementation, and improvement of the PSMS.</t>
  </si>
  <si>
    <t>Has top management promoted engagement and leadership at all levels of the organization?</t>
  </si>
  <si>
    <t>• The identified executives are able to discuss the status of the PSMS, high-level performance measures, areas for continuous improvement, and programs in process for continuous improvement.
• The responsible managers are able to discuss the status of their assigned PSMS elements, key performance indicators for each elements, and areas for continuous improvement.
• Employees can identify the executives that are accountable for the PSMS and the managers that are responsible for each specific PSMS element, or can find the documentation showing the assigned accountabilities and responsibilities.</t>
  </si>
  <si>
    <t>• There is a documented list of the executives responsible for the implementation and continuous improvement of the PSMS. 
• There is a documented list of the organization's management that are responsible for each element of the PSMS.
• Specific accountabilities have been assigned to specific persons and to their specific roles.</t>
  </si>
  <si>
    <t>•Determining how processes will include how safe, environmentally sound, reliable, and efficient operation will be pursued and maintained.</t>
  </si>
  <si>
    <t>Has top management identified the executive(s) accountable for implementation and continuous improvement of the PSMS and the managers responsible for each PSMS element?</t>
  </si>
  <si>
    <t>• Risk assessments have been performed to identify risks.
• Recommended actions to reduce risks have been implemented.
• Compliance reviews have been conducted.
• Recommended actions to achieve compliance have been implemented.</t>
  </si>
  <si>
    <t>• Top management has documented risk management processes to reveal and manage risk.
• The PSMS includes routine compliance reviews, risk evaluation and reduction.</t>
  </si>
  <si>
    <t xml:space="preserve">•Creating and delivering safety survey's, employee perception surveys, safety committees.                                                                                                                                                    •Generating results of surveys and committee input.                                                                                   •Providing feedback.                                           •Demonstrating support of the feedback provided and improvement action plans. </t>
  </si>
  <si>
    <t>Has top management fostered risk management processes that reveal and manage risk, and make compliance and risk reduction routine?</t>
  </si>
  <si>
    <t>• Top management has taken measures to promote a positive safety culture within the organization.
• Safety culture assessments have been conducted and recommendations on how to improve safety culture have been made.</t>
  </si>
  <si>
    <t>• Top management has documented processes to promote a positive safety culture and assess this culture over time.</t>
  </si>
  <si>
    <t xml:space="preserve">•Creating surveys, committees and assessments to evaluate  current culture of trust.                                                                                                                          •Determine if the culture of trust is supporting the organizations values.                                                    •Verifying  that the culture of trust is flexible and evolving to support the needs of the workers. </t>
  </si>
  <si>
    <t>Has top management created a culture within the organization that encourages openness and two-way dialogue so learnings from incidents and events can ultimately reduce the risk of recurrence?</t>
  </si>
  <si>
    <t>5.2-3</t>
  </si>
  <si>
    <t>Level 5                                                                                                      (Improving)</t>
  </si>
  <si>
    <t>Level 2                                                                                          (Developing)</t>
  </si>
  <si>
    <t>Level 1                                                                                                                (Planning)</t>
  </si>
  <si>
    <t xml:space="preserve">The workforce is in full practice and performance is being measured. </t>
  </si>
  <si>
    <t xml:space="preserve">We are developing an understanding of this statement for our organization and will take action in the future. </t>
  </si>
  <si>
    <t xml:space="preserve">We have defined and documented practices informally in place that support this requirement. </t>
  </si>
  <si>
    <t xml:space="preserve">We are working on aligning to this requirement and at least half of those efforts are in place. </t>
  </si>
  <si>
    <t xml:space="preserve">We have an approved approach to accomplishing aligment with this requirement. </t>
  </si>
  <si>
    <t>We are half way through aligning the organization this requirement based on the approved plan.</t>
  </si>
  <si>
    <t xml:space="preserve">The workforce is using the new processes in place that support this requirement. </t>
  </si>
  <si>
    <t xml:space="preserve">We are experiencing measurable performace improvements as a result of formal processes in place that support this requirement. </t>
  </si>
  <si>
    <t xml:space="preserve">• A gap assessment has been performed and an action plan has been established to close the gaps.                                                                       </t>
  </si>
  <si>
    <t xml:space="preserve">•Programs, processes, or procedures are in progress, and approximately halfway towards completion.                                                             </t>
  </si>
  <si>
    <t xml:space="preserve">• Top management has documented reporting and feedback processes which allow two-way communication concerning incidents and events.
•There is evidence of communication from top management to the whole organization which encourages openness and two-way dialogue.
•The reporting policy is non-punitive.                                                        </t>
  </si>
  <si>
    <t xml:space="preserve">• There is documentation of two-way communication between management and employees concerning incidents and events related to pipeline safety.
• Employees believe the incident reporting policy is non-punitive.
• During interviews, employees are willing to discuss communication and incident reporting in the presence of their supervisors.
• There is adequate employee participation in safety-related committees and incident investigations.                                                                 
</t>
  </si>
  <si>
    <t>Developing</t>
  </si>
  <si>
    <t>Improving</t>
  </si>
  <si>
    <t>Sustaining</t>
  </si>
  <si>
    <t xml:space="preserve">Has Top management identified the executive(s) accountable for PSMS implementation and continuous improvement, and manager(s) responsible for PSMS elements? </t>
  </si>
  <si>
    <r>
      <t xml:space="preserve">We are </t>
    </r>
    <r>
      <rPr>
        <b/>
        <sz val="14"/>
        <color rgb="FF000000"/>
        <rFont val="Calibri"/>
        <family val="2"/>
        <scheme val="minor"/>
      </rPr>
      <t>developing an understanding</t>
    </r>
    <r>
      <rPr>
        <sz val="14"/>
        <color rgb="FF000000"/>
        <rFont val="Calibri"/>
        <family val="2"/>
        <scheme val="minor"/>
      </rPr>
      <t xml:space="preserve"> of this statement for our organization and will take action in the future. </t>
    </r>
  </si>
  <si>
    <r>
      <t xml:space="preserve">We are working on </t>
    </r>
    <r>
      <rPr>
        <b/>
        <sz val="14"/>
        <color rgb="FF000000"/>
        <rFont val="Calibri"/>
        <family val="2"/>
        <scheme val="minor"/>
      </rPr>
      <t>aligning to this requirement</t>
    </r>
    <r>
      <rPr>
        <sz val="14"/>
        <color rgb="FF000000"/>
        <rFont val="Calibri"/>
        <family val="2"/>
        <scheme val="minor"/>
      </rPr>
      <t xml:space="preserve"> and at least half of those efforts are in place. </t>
    </r>
  </si>
  <si>
    <r>
      <t xml:space="preserve">We have </t>
    </r>
    <r>
      <rPr>
        <b/>
        <sz val="14"/>
        <color rgb="FF000000"/>
        <rFont val="Calibri"/>
        <family val="2"/>
        <scheme val="minor"/>
      </rPr>
      <t>defined and documented practices</t>
    </r>
    <r>
      <rPr>
        <sz val="14"/>
        <color rgb="FF000000"/>
        <rFont val="Calibri"/>
        <family val="2"/>
        <scheme val="minor"/>
      </rPr>
      <t xml:space="preserve"> informally in place that support this requirement. </t>
    </r>
  </si>
  <si>
    <r>
      <t xml:space="preserve">The workforce is in </t>
    </r>
    <r>
      <rPr>
        <b/>
        <sz val="14"/>
        <color rgb="FF000000"/>
        <rFont val="Calibri"/>
        <family val="2"/>
        <scheme val="minor"/>
      </rPr>
      <t>full practice</t>
    </r>
    <r>
      <rPr>
        <sz val="14"/>
        <color rgb="FF000000"/>
        <rFont val="Calibri"/>
        <family val="2"/>
        <scheme val="minor"/>
      </rPr>
      <t xml:space="preserve"> and performance is being measured. </t>
    </r>
  </si>
  <si>
    <r>
      <t xml:space="preserve">There is evidence that supports the </t>
    </r>
    <r>
      <rPr>
        <b/>
        <sz val="14"/>
        <color rgb="FF000000"/>
        <rFont val="Calibri"/>
        <family val="2"/>
        <scheme val="minor"/>
      </rPr>
      <t>formal processes</t>
    </r>
    <r>
      <rPr>
        <sz val="14"/>
        <color rgb="FF000000"/>
        <rFont val="Calibri"/>
        <family val="2"/>
        <scheme val="minor"/>
      </rPr>
      <t xml:space="preserve"> associated with this requirement are resulting in </t>
    </r>
    <r>
      <rPr>
        <b/>
        <sz val="14"/>
        <color rgb="FF000000"/>
        <rFont val="Calibri"/>
        <family val="2"/>
        <scheme val="minor"/>
      </rPr>
      <t xml:space="preserve">measureable performance improvements. </t>
    </r>
  </si>
  <si>
    <t>Leadership and Management Commitment (2)</t>
  </si>
  <si>
    <t>Stakeholder Engagement (2)</t>
  </si>
  <si>
    <t>Risk Management (2)</t>
  </si>
  <si>
    <t>Operational Controls (2)</t>
  </si>
  <si>
    <t>Incident Investigation, Evaluation, and Lessons Learned (2)</t>
  </si>
  <si>
    <t>Safety Assurance (2)</t>
  </si>
  <si>
    <t>Competence, Awareness, and Training (2)</t>
  </si>
  <si>
    <t>Documentation and Record Keeping (2)</t>
  </si>
  <si>
    <t xml:space="preserve">Leadership and Management Commitment </t>
  </si>
  <si>
    <t>Maturity</t>
  </si>
  <si>
    <t>Counts (Gap vs. Progress)</t>
  </si>
  <si>
    <t>Maturity View</t>
  </si>
  <si>
    <t xml:space="preserve">Conformance </t>
  </si>
  <si>
    <t>Current Maturity</t>
  </si>
  <si>
    <t>Element</t>
  </si>
  <si>
    <t xml:space="preserve">Operational Controls </t>
  </si>
  <si>
    <t xml:space="preserve">Select the answer from each cell's drop down that best describes your organization's current state per question. </t>
  </si>
  <si>
    <t>Your Summary Results from this Gap Survey</t>
  </si>
  <si>
    <t>Understanding Your Gaps</t>
  </si>
  <si>
    <t>Leadership</t>
  </si>
  <si>
    <t>Progress Survey</t>
  </si>
  <si>
    <t>Implemented</t>
  </si>
  <si>
    <t xml:space="preserve">Example(s) may include: Training Process &amp; Policy that requires incorporation of emerging or changing risks, problems in execution and improvement opportunities, Training records. </t>
  </si>
  <si>
    <t xml:space="preserve">Example(s) may include: Procedure for Training Documentation and Recordkeeping, Recordkeeping policy. </t>
  </si>
  <si>
    <t xml:space="preserve">Example(s) may include: PSMS Training and materials, Training schedule for PSMS related topics and roles, Evaluation Process for PSMS competency and follow up action(s). </t>
  </si>
  <si>
    <t xml:space="preserve">Example(s) may include: Knowledge, Skill and Experience Documentation required for every role in the PSMS, Verification process or procedure for validating competence, training, and qualification for workforce (including any sub contractors) who support the PSMS, Training Plan addresses deficiencies in competence. </t>
  </si>
  <si>
    <t xml:space="preserve">Example(s) may include: Requirement for management to review the results and findings of perception assessments with actual observations and audits results, Management Review process that includes perception results, observations and audits of supporting processes, procedures, and efforts. </t>
  </si>
  <si>
    <t xml:space="preserve">Example(s) may include: Record of method(s) used for organization's evaluation of its safety culture percpetion, Safety Questionnaire Results, Safety Focus Group Notes, Safety Perception Interview Notes. </t>
  </si>
  <si>
    <t>Example(s) may include: Record of method(s) used for organization's evaluation of its safety culture.</t>
  </si>
  <si>
    <t xml:space="preserve">Example(s) may include: Process developed to evaluate safety culture, Safety Culture Evaluation Schedule, Top Management commitment statement to evaluate safety culture. </t>
  </si>
  <si>
    <t xml:space="preserve">Example(s) may include: Incident or near-miss reporting and investigation procedure that requires transferring of lessons learned, Incident review process that incorporates likelihood and consequence analysis, Communication Plan that incorporates lessons learned from Incident or near-miss reporting, . </t>
  </si>
  <si>
    <t xml:space="preserve">Example(s) may include: Incident or near miss reporting and investigation procedure that facilitates review of associated process and procedures, Investigation data set that includes recommendations, including process and procedures. </t>
  </si>
  <si>
    <t>Example(s) may include: Incident or near-miss reporting and investigation procedure, Investigation data set that includes learning data, Investigation Report or System field requirement for Investigation findings and lessons learned.</t>
  </si>
  <si>
    <t xml:space="preserve">Example(s) may include: Process for evaluating safety performance, Performance measures and critieria for sub contractor safety performance, Reported performance data to customer operator(s) for evaluation, Data Analysis of safety performance, Contractual language on safety performance, Contract Award process that considers safety performance. </t>
  </si>
  <si>
    <t>Example(s) may include: Process that supports or follows the customer's process for of incorporating lessons learned into their operations.</t>
  </si>
  <si>
    <t xml:space="preserve">Example(s) may include: A procedure that requires identification of risks and designated approvals prior to implementing any technology, organizational, procedural or equipment change. </t>
  </si>
  <si>
    <t xml:space="preserve">Example(s) may include: Non-punitive reporting policy that raises safety concerns to Management and receive feedback,  Stop Work Safety Policy, Safety Culture Survey. </t>
  </si>
  <si>
    <t>Example(s) may include: Requirement for pipeline operating personnel to following written procedures, Communication documentation of requirement has been communicated to the personnel, Safe work procedures within personnel training plans.</t>
  </si>
  <si>
    <t xml:space="preserve">Example(s) may include: Stop Work Safety Policy, Non punitive reporting process showing necessary steps for deviation.  </t>
  </si>
  <si>
    <t xml:space="preserve">Example(s) may include: List of training and associated maintenance and frequency requirements, Documentation process for training records management, Risk management process that includes reviews of training (including refresher training), drills, and scenario development. </t>
  </si>
  <si>
    <t>Example(s) may include: Risk management process that includes reviews of procedures, authorities, responsibilities, and accountabilities, Risk assessment records that demonstrate procedures, authorities, responsibilities and accountabilities have been reviewed.</t>
  </si>
  <si>
    <t>Example(s) may include: Incident reporting and investigation process, includes causality data, List of Incident Causes used in Incident Investigation, Risk Analysis.</t>
  </si>
  <si>
    <t xml:space="preserve">Example(s) may include: Non-punitive reporting policy, Stop Work Safety Policy, Employee Engagement Plan, Meeting Schedule for Management &amp; Employee Meetings. </t>
  </si>
  <si>
    <t xml:space="preserve">Example(s) may include: Stop Work Safety Policy, Non punitive reporting process, Town Hall Schedule with Management &amp; Employees, Process for Following Up on Employee and Contractor reported concerns. </t>
  </si>
  <si>
    <t xml:space="preserve">Example(s) may include: Communication Plan with Specific Objectives for Pipeline Personnel , Stakeholder Engagement Plan, List of Communications and Intended Audience. </t>
  </si>
  <si>
    <t>Example(s) may include: Key Performance Measures to Evaluate employee and contractor safety programs, Process for reviewing and evaluating safety programs, Progress Review/Meeting Agenda.</t>
  </si>
  <si>
    <t xml:space="preserve">Example(s) may include: PSMS Review Process, Review Meeting Agenda, PSMS Review Schedule, Examples of PSMS improvements and communications. </t>
  </si>
  <si>
    <t xml:space="preserve">Example(s) may include: Process or policy that requires pipeline operating personnel to follow written procedures, Contract performance language, Resource Allocation process, Material/Equipment Failure Investigation &amp; Analysis Report, Equipment/Material Review Meeting Notes. </t>
  </si>
  <si>
    <t xml:space="preserve">Example(s) may include: Requirement for employees to be mindful of cascading failures and to take action early, a process in place to identify and assess near misses and incidents which could have potentially resulted in a catastrophic event, Reward &amp; Recognition incentives. </t>
  </si>
  <si>
    <t xml:space="preserve">Example(s) may include: Continuous Improvement Policy, Examples of suggested improvement(s) by employee(s) implemented, Review Process for continuous improvements suggestions. </t>
  </si>
  <si>
    <t xml:space="preserve">Example(s) may include: Employee &amp; Contractor Communications, Training Plan, Role descriptions &amp; qualifications, PSMS Training Attendance logs. </t>
  </si>
  <si>
    <t xml:space="preserve">Example(s) may include: PSMS Communication plan, Role &amp; Responsibilities Matrix, PSMS Governance Policy. </t>
  </si>
  <si>
    <t xml:space="preserve">Example(s) may include:  Business Case(s) for Necessary Resources to Address Identify Risk(s), Procedure(s) associated with performing risk management and prevention or mitigation. </t>
  </si>
  <si>
    <t xml:space="preserve">Example(s) may include: Resource Planning Process Documentation, KPIs on Resource Efficiency &amp; Productivity Rates, Resource Planning Meeting Agenda, Resource Allocation Plan For Planned &amp; Emerging Risks. </t>
  </si>
  <si>
    <t xml:space="preserve">Example(s) may include: Management Meeting notes, Improvement Plans with Assigned Actions/Due Dates, Key Performance Measures. </t>
  </si>
  <si>
    <t xml:space="preserve">Example(s) may include: Employee Town Hall Meetings (see documented dates), Quarterly Business Review Meetings (PSMS Agenda Item) with Management, PSMS training for all employees with next 12 months, Annual PSMS goals announced with incentives, Non-Punitive Safety Reporting Policy. </t>
  </si>
  <si>
    <t>Example(s) may include: Annual letter to employees from the organization's President on strong safety culture and two-way communication, Non-punitive reporting policy, Incident Process that allows for two way communication about safety related incidents.</t>
  </si>
  <si>
    <t>Example(s) may include: Common Ground Alliance Damage Prevention Institute resourced for external events, Incident reporting and investigation risk management procedure that considers learnings from internal and external events, Documented instructions or processes to identify of external events relevant to pipeline safety.</t>
  </si>
  <si>
    <t xml:space="preserve">Example(s) may include: Risk management process that includes employee risk reporting, Non punitive Safety Risk Reporting Policy, Safety Observation App, Job Hazard Analysis, Examples of Corrective Action by risk(s) submitted by Employee(s), regular communications sharing of Good Catches, Near Misses, and Lessons Learned by employees. </t>
  </si>
  <si>
    <t>Example(s) may include:  Incident or near-miss reporting and investigation procedure, Investigation data set that includes causality and contributing factors data, Investigation/Incident Form or System Requirement for cause related data, Risk Analysis process.</t>
  </si>
  <si>
    <t xml:space="preserve">Example(s) may include:  Training Schedule, Process for Updating Training based on regulatory and organizational changes, Onboarding of new hires PSMS presentation, Requirement for employees and contractor to familarize themselves with policies, goals, objectives, and procedures, Training Documentation, Operator Qualification &amp; Testing Results, Audit Findings. </t>
  </si>
  <si>
    <t xml:space="preserve">Example(s) may include: Risk Registers/Listing by Safety Committees led by front line employees, Lessons Learned Documented Communication to Employees, Process for Incident Investigations &amp; Non Compliance, Schedule of Risk &amp; Compliance assessments. </t>
  </si>
  <si>
    <t>Example(s) may include: Roles &amp; Responsibilities Matrix for Incident Investigation, After Action Reviews, Lesson Learned process, Communication Plan for communicating Incident findings and lessons learned.</t>
  </si>
  <si>
    <t xml:space="preserve">Example(s) may include: Equipment Checklist, Equipment and Material Audits, Risk management procedure to consider a review of equipment operability, including control systems and materials, Material/Equipment Failure Analysis procedure includes transfer of findings to Risk Management. </t>
  </si>
  <si>
    <t xml:space="preserve">•Identifying what should be asked regarding the safety culture.                                                                                                                                                 • Determining the frequency of the safety culture assessments.                                                                               • Determining how the results of the safety culture assessments should be communicated and to whom.                                                                      • Evaluating the different methodologies to use to obtain the safety assessment responses. </t>
  </si>
  <si>
    <t xml:space="preserve">•Creating a process to determine efficiency and productivity enhancement.                                                              •Incorporating findings into the Management Review agenda.                                                 </t>
  </si>
  <si>
    <t>• Creating a statement in the PSMS procedure or manual for the expectation to identify and communicate risks to management. Inclusion in the internal stakeholder communication process (Communication Plan).
• Documenting records of employee identified risks and evidence of how that information was processed.</t>
  </si>
  <si>
    <t>• Creating a statement for all employees to follow procedures in the PSMS procedure or manual. A copy of the statement could be included in the expectations section of a performance contract or performance appraisal documentation.
• Creating a statement in the PSMS procedure or manual or in a universal procedure manual that procedures will be followed unless following the procedure will cause an unsafe condition.
• Creating a statement that the employee has the authority to stop the work.
• Creating a statement that the employee will get permission to deviate from the procedure.</t>
  </si>
  <si>
    <t>•Developing a process to review the management review minutes.                                                                     •Documenting potential improvement action plans including assignment of the actions to persons with due dates.                                                                                                                                  •Identifying KPIs  to be captured.                                                                                                                   •Determining if changes to the PSMS procedures and documentation were necessary and actioned.</t>
  </si>
  <si>
    <t>•Developing a procedure includes the method for communicating the findings and lessons learned to the organization.
•Identifying leading indicator communication requirements are included in the communication plan for Stakeholder Engagement.
•Determining how and when these reviews will occur.                                                                                                                  •Creating a  communication map listing they types of data/information that are to be shared including who generates the data/information, the mechanism for sharing the data/information and who is to receive the data/information.</t>
  </si>
  <si>
    <t xml:space="preserve">•Researching different safety culture assessment methodologies.                                                                  •Identifying which methodology is best for your organization.                                                                •Creating timeline to initiate assessment, review results, and provide feedback. </t>
  </si>
  <si>
    <t>• The procedure specifies the roles responsible for document approval and re-approval, as well as controls to assure that the documents, including revisions, translations, and updates are reviewed and approved for adequacy prior to issue and use.                                                                   • The document control procedure requires that obsolete documents be removed from all points of issue or use, or otherwise identified to assure against unintended use if they are retained for any purpose.</t>
  </si>
  <si>
    <t>• An examination of documents demonstrates that they were approved and re-approved by the responsible roles identified in the procedure.
• There is documentation of document review and approval prior to issue and use.                                                                 • An examination of documents demonstrates that obsolete documents have been removed from all points of issue and use, or otherwise identified to assure against unintended use.
• Personnel demonstrate they have access to the latest versions of documents.</t>
  </si>
  <si>
    <t xml:space="preserve">This tool considers a set of 56 statements identified by industry as foundational to a contractor's safety management system. Contractors should use this tool to compare the set of 56 statements to their current business processes and procedures, identify opportunities to improve, and facilitate the documentation of action(s) to continue their safety management system journey. Contractors are encouraged to explore the following suggestions below as they prepare to use this tool to implement and mature their safety management system. </t>
  </si>
  <si>
    <t>Action Planning - Conformance</t>
  </si>
  <si>
    <t>RP 1173 Element</t>
  </si>
  <si>
    <t>RP 1173 Sub-Element</t>
  </si>
  <si>
    <t>Maturity Examples</t>
  </si>
  <si>
    <r>
      <t>Instructions: This is a prepopulated summary of examples for contractors related to the 56 statements. This tab is intended for</t>
    </r>
    <r>
      <rPr>
        <b/>
        <sz val="12"/>
        <rFont val="Calibri"/>
        <family val="2"/>
        <scheme val="minor"/>
      </rPr>
      <t xml:space="preserve"> information only</t>
    </r>
    <r>
      <rPr>
        <sz val="12"/>
        <rFont val="Calibri"/>
        <family val="2"/>
        <scheme val="minor"/>
      </rPr>
      <t xml:space="preserve"> and does not require action within the tab from the user. At the completion of review of this information, the user should be able to have an increased understanding of varying examples that support the different phases of PSMS maturity by each of the 56 statements. This information may be helpful in comparing alongside the results of the Progress Review located on Tab 4.  </t>
    </r>
  </si>
  <si>
    <t xml:space="preserve">This Contractor Assessment tool is designed to assist with the implementation and maturity of American Petroleum Institute (API) Recommended Practice (RP) 1173 Pipeline Safety Management Systems (PSMS) by contractors (or service providers). It provides general guidance for contractors as they work to implement or improve their current safety management systems. This tool is not intended to supersede and replace any existing agreements between any parties and does not serve as any interpretation of API RP 1173.  </t>
  </si>
  <si>
    <t>Example(s) may include: PSMS Strategic Plan, Organization Chart that shows Management responsible for PSMS, PSMS Roles and Responsibilties Matrix</t>
  </si>
  <si>
    <t xml:space="preserve">Example(s) may include: Safety Reporting Process for all employees, Corrective Action Program, Record Documentation of Employees Identifying Risk and Response. </t>
  </si>
  <si>
    <t>Example(s) may include: Employee Performance Objectives &amp; Reviews, Job Descriptions, Integrating PSMS into the Daily Huddles and pre job briefings, Goal setting process that incorporates PSMS, Mapping of Daily Tasks to PSMS objectives.</t>
  </si>
  <si>
    <t xml:space="preserve">Does the organization follow the customer's process for incorporating lessons learned into their operations when applicable? Note: This may vary based on contractor and customer operator(s). </t>
  </si>
  <si>
    <t>Example(s) may include: Organization value statement</t>
  </si>
  <si>
    <t xml:space="preserve">Example(s) may include: Quarterly compliance review meetings, performance requirements for quaterly field visits by Top Management, Supervision, Safety, Quality, &amp; Compliance, and Field Job Hazard Assessment procedural forms. </t>
  </si>
  <si>
    <t xml:space="preserve">Example(s) may include: Letter or report from Top Management announcing commitment to PSMS, Email from the CEO/Owner to employees sharing the commitment and annual goals for implementation of PSMS, PSMS Communication Plan. </t>
  </si>
  <si>
    <t>Example(s) may include: Process for sharing data, results, finding, and lessons learned, list of documents and sign in sheets for when lessons learned are shared with contractors, Customer operator &amp; Contractor Meeting Agenda.</t>
  </si>
  <si>
    <t>•Developing an effective trust strategy.                                                                                                        •Developing a feedback process.                                                                                                                         •Promoting Diversity, Equity, and Inclusion.                                                                                        •Demonstrating fairness, strengths, and gratitude.                                                                                   •Championing core organizational values.                                                                                                     •Empowering through choices and listening.</t>
  </si>
  <si>
    <t>• The impact on mutual trust was considered during the development of organizational policies, processes, or procedures.</t>
  </si>
  <si>
    <t>• There is no indication of mistrust among the organization's employees towards management and vice versa.
• Employees are willing to answer interview questions in the presence of management.</t>
  </si>
  <si>
    <t>• There are records of safety culture assessments such as questionnaires, interviews, focus groups, etc.
• Management has evaluated the results of the safety culture assessments and has documented recommendations to improve safety culture within the organization. 
• Management's recommended actions to improve safety culture have been implemented.</t>
  </si>
  <si>
    <t>• There is a requirement for all employees to follow established procedures and adhere to organizational safety standards.</t>
  </si>
  <si>
    <t>• The list of stakeholders includes the organization's employees, contractors, shareholders, regulating agencies, public authorities, and community members in the areas of operations.
• New stakeholders have been identified as necessary.</t>
  </si>
  <si>
    <t>•The list of stakeholders includes the organization's employees, contractors, shareholders, regulating agencies, public authorities, and community members in the areas of operations.
•New stakeholders have been identified as necessary.</t>
  </si>
  <si>
    <t xml:space="preserve">•Identifying which trainings require refresher based on regulatory or organizational requirements. </t>
  </si>
  <si>
    <t>• Creating a training schedule to include refresher training based on when conditions change, regulations change or organizational policy changes.                                                                      •Verifying that training incudes raising awareness of the safety assurance and continuous improvement and  areas for opportunities to improve processes and procedures.</t>
  </si>
  <si>
    <t>•The plan identifies internal and external stakeholders, and the communication responsibilities of the operator personnel.
•There is a process to identify new stakeholders.</t>
  </si>
  <si>
    <t>Baseline</t>
  </si>
  <si>
    <t xml:space="preserve">Stakeholder Engagement </t>
  </si>
  <si>
    <t xml:space="preserve">Risk Management </t>
  </si>
  <si>
    <r>
      <rPr>
        <sz val="12"/>
        <rFont val="Calibri"/>
        <family val="2"/>
        <scheme val="minor"/>
      </rPr>
      <t xml:space="preserve">Instructions: Select an answer from the drop down list in each cell in Column D that </t>
    </r>
    <r>
      <rPr>
        <b/>
        <u/>
        <sz val="15"/>
        <rFont val="Calibri"/>
        <family val="2"/>
        <scheme val="minor"/>
      </rPr>
      <t>best describes your organization's current state</t>
    </r>
    <r>
      <rPr>
        <sz val="12"/>
        <rFont val="Calibri"/>
        <family val="2"/>
        <scheme val="minor"/>
      </rPr>
      <t xml:space="preserve"> per each question (Column C). Upon clicking each individual cell within Column D, a "down arrow" will appear with a list of predetermined statements for the user to select. The set of corresponding questions has been designed to provide contractors with a general analysis for understanding of their PSMS progression. As each question is answered, the two visual graphs at the top of this page will begin to auto populate, providing customized information for self-evaluations of maturity and conformance level to RP 1173. Note: Each contractor's size, complexity, and scope of services for pipeline operators may also influence the application and use of this tab. </t>
    </r>
  </si>
  <si>
    <t xml:space="preserve">Click Link Here to access the Recommended Practice 1173 </t>
  </si>
  <si>
    <r>
      <t xml:space="preserve">b) </t>
    </r>
    <r>
      <rPr>
        <b/>
        <sz val="12"/>
        <color theme="1"/>
        <rFont val="Calibri"/>
        <family val="2"/>
        <scheme val="minor"/>
      </rPr>
      <t>Obtain a copy and review API RP 1173.</t>
    </r>
    <r>
      <rPr>
        <sz val="12"/>
        <color theme="1"/>
        <rFont val="Calibri"/>
        <family val="2"/>
        <scheme val="minor"/>
      </rPr>
      <t xml:space="preserve"> The language of the RP will put the guide into a larger context and help contractors make appropriate decisions about the existence of any gaps as well as identify any necessary actions needed to address them.</t>
    </r>
  </si>
  <si>
    <t xml:space="preserve">c) Click Link Here to visit www.PipelineSMS.org. The website contains Pipeline SMS: A Contractor’s Guide, industry SMS updates, and other helpful resources. </t>
  </si>
  <si>
    <r>
      <t xml:space="preserve">d) </t>
    </r>
    <r>
      <rPr>
        <b/>
        <sz val="12"/>
        <color theme="1"/>
        <rFont val="Calibri"/>
        <family val="2"/>
        <scheme val="minor"/>
      </rPr>
      <t xml:space="preserve">Identify Key Personnel. </t>
    </r>
    <r>
      <rPr>
        <sz val="12"/>
        <color theme="1"/>
        <rFont val="Calibri"/>
        <family val="2"/>
        <scheme val="minor"/>
      </rPr>
      <t>Reviewing the tool in advance of use should assist with identifying key individuals required to complete the assessment. These individuals may provide support through sharing current business processes and procedures, identifying opportunities for improvement, and facilitating the documentation of action(s) to continue the organization's safety management system journey.</t>
    </r>
  </si>
  <si>
    <r>
      <rPr>
        <i/>
        <sz val="12"/>
        <color theme="1"/>
        <rFont val="Calibri"/>
        <family val="2"/>
        <scheme val="minor"/>
      </rPr>
      <t>Tab 2 - Planning (Gap Survey)</t>
    </r>
    <r>
      <rPr>
        <sz val="12"/>
        <color theme="1"/>
        <rFont val="Calibri"/>
        <family val="2"/>
        <scheme val="minor"/>
      </rPr>
      <t xml:space="preserve"> - This tab all</t>
    </r>
    <r>
      <rPr>
        <sz val="12"/>
        <rFont val="Calibri"/>
        <family val="2"/>
        <scheme val="minor"/>
      </rPr>
      <t>ows contractors to evaluate</t>
    </r>
    <r>
      <rPr>
        <sz val="12"/>
        <color theme="1"/>
        <rFont val="Calibri"/>
        <family val="2"/>
        <scheme val="minor"/>
      </rPr>
      <t xml:space="preserve"> their current documentation, policies, and processes against the set of 56 statements. The outcome of this exercise is to answer the question of </t>
    </r>
    <r>
      <rPr>
        <b/>
        <sz val="12"/>
        <rFont val="Calibri"/>
        <family val="2"/>
        <scheme val="minor"/>
      </rPr>
      <t>"Do I have a Gap in any of the 56 statements?"</t>
    </r>
    <r>
      <rPr>
        <sz val="12"/>
        <rFont val="Calibri"/>
        <family val="2"/>
        <scheme val="minor"/>
      </rPr>
      <t xml:space="preserve"> Once a contractor successfully completes this tab, they will have increased their understanding of the 56 statements, considered their current efforts against each statement, identified specific gaps, and begin to draft comments/ideas how to close the gaps. </t>
    </r>
  </si>
  <si>
    <r>
      <rPr>
        <i/>
        <sz val="12"/>
        <color theme="1"/>
        <rFont val="Calibri"/>
        <family val="2"/>
        <scheme val="minor"/>
      </rPr>
      <t>Tab 3 - Planning (Action Plan)</t>
    </r>
    <r>
      <rPr>
        <sz val="12"/>
        <color theme="1"/>
        <rFont val="Calibri"/>
        <family val="2"/>
        <scheme val="minor"/>
      </rPr>
      <t xml:space="preserve"> - This tab provides contractors w</t>
    </r>
    <r>
      <rPr>
        <sz val="12"/>
        <rFont val="Calibri"/>
        <family val="2"/>
        <scheme val="minor"/>
      </rPr>
      <t xml:space="preserve">ith the capability </t>
    </r>
    <r>
      <rPr>
        <sz val="12"/>
        <color theme="1"/>
        <rFont val="Calibri"/>
        <family val="2"/>
        <scheme val="minor"/>
      </rPr>
      <t xml:space="preserve">to  review </t>
    </r>
    <r>
      <rPr>
        <sz val="12"/>
        <rFont val="Calibri"/>
        <family val="2"/>
        <scheme val="minor"/>
      </rPr>
      <t>opportunities to c</t>
    </r>
    <r>
      <rPr>
        <sz val="12"/>
        <color theme="1"/>
        <rFont val="Calibri"/>
        <family val="2"/>
        <scheme val="minor"/>
      </rPr>
      <t xml:space="preserve">lose gaps for PSMS conformance. The outcome of this worksheet is to answer the question </t>
    </r>
    <r>
      <rPr>
        <b/>
        <sz val="12"/>
        <color theme="1"/>
        <rFont val="Calibri"/>
        <family val="2"/>
        <scheme val="minor"/>
      </rPr>
      <t>"How will I close my existing gaps to achieve PSMS conformance?</t>
    </r>
    <r>
      <rPr>
        <sz val="12"/>
        <color theme="1"/>
        <rFont val="Calibri"/>
        <family val="2"/>
        <scheme val="minor"/>
      </rPr>
      <t>" Once a contractor successfully completes this tab, they will have defined which 56 statements require action(s) for conformance, identified key actions</t>
    </r>
    <r>
      <rPr>
        <sz val="12"/>
        <color rgb="FFFF0000"/>
        <rFont val="Calibri"/>
        <family val="2"/>
        <scheme val="minor"/>
      </rPr>
      <t xml:space="preserve">, </t>
    </r>
    <r>
      <rPr>
        <sz val="12"/>
        <color theme="1"/>
        <rFont val="Calibri"/>
        <family val="2"/>
        <scheme val="minor"/>
      </rPr>
      <t xml:space="preserve">and personnel to close those documentation gaps, and completed a template that can be updated as these actions are ongoing.  </t>
    </r>
  </si>
  <si>
    <r>
      <t>Tab 4 - Progress Review (S</t>
    </r>
    <r>
      <rPr>
        <i/>
        <sz val="12"/>
        <rFont val="Calibri"/>
        <family val="2"/>
        <scheme val="minor"/>
      </rPr>
      <t xml:space="preserve">urvey) </t>
    </r>
    <r>
      <rPr>
        <sz val="12"/>
        <rFont val="Calibri"/>
        <family val="2"/>
        <scheme val="minor"/>
      </rPr>
      <t xml:space="preserve">-This tab provides </t>
    </r>
    <r>
      <rPr>
        <sz val="12"/>
        <color theme="1"/>
        <rFont val="Calibri"/>
        <family val="2"/>
        <scheme val="minor"/>
      </rPr>
      <t xml:space="preserve">a mechanism for contractors to gain additional insights about their PSMS progress and maturity.  The outcome of this exercise is to answer the question of </t>
    </r>
    <r>
      <rPr>
        <b/>
        <sz val="12"/>
        <rFont val="Calibri"/>
        <family val="2"/>
        <scheme val="minor"/>
      </rPr>
      <t>"How am I progressing in my PSMS?"</t>
    </r>
    <r>
      <rPr>
        <sz val="12"/>
        <rFont val="Calibri"/>
        <family val="2"/>
        <scheme val="minor"/>
      </rPr>
      <t xml:space="preserve"> and/or </t>
    </r>
    <r>
      <rPr>
        <b/>
        <sz val="12"/>
        <rFont val="Calibri"/>
        <family val="2"/>
        <scheme val="minor"/>
      </rPr>
      <t>"What Maturity Level might I be at?".</t>
    </r>
    <r>
      <rPr>
        <sz val="12"/>
        <rFont val="Calibri"/>
        <family val="2"/>
        <scheme val="minor"/>
      </rPr>
      <t xml:space="preserve"> Once a contractor successfully completes this tab they should have increased their understanding of their progression compared to the first Gap Survey (Tab 2) and the levels of maturity within the applicable PSMS elements. </t>
    </r>
  </si>
  <si>
    <t>RP 1173         Sub-Element</t>
  </si>
  <si>
    <t>Responsible for Requirement Progress</t>
  </si>
  <si>
    <t>Number of Actions</t>
  </si>
  <si>
    <t>Percentage Complete</t>
  </si>
  <si>
    <t>Completed Actions</t>
  </si>
  <si>
    <t xml:space="preserve">There is evidence that supports the formal processes associated with this requirement are resulting in measureable performance improvements. </t>
  </si>
  <si>
    <r>
      <t>Instructions: Select the answer that best</t>
    </r>
    <r>
      <rPr>
        <b/>
        <sz val="12"/>
        <rFont val="Calibri"/>
        <family val="2"/>
        <scheme val="minor"/>
      </rPr>
      <t xml:space="preserve"> </t>
    </r>
    <r>
      <rPr>
        <b/>
        <u/>
        <sz val="14"/>
        <rFont val="Calibri"/>
        <family val="2"/>
        <scheme val="minor"/>
      </rPr>
      <t>represents your organization's current state of documentation</t>
    </r>
    <r>
      <rPr>
        <sz val="12"/>
        <rFont val="Calibri"/>
        <family val="2"/>
        <scheme val="minor"/>
      </rPr>
      <t xml:space="preserve"> to each corresponding question within Column C. As the user clicks on each individual cell in Column D, a "down arrow" will appear allowing a selection of predetermined answers. After selecting from the predetermined list of answers in Column D, the user should list any associated policies,  processes, procedures, and other applicable documents (i.e., agendas, sign in sheets, etc.) that directly support each answer. This can be completed by typing directly into Column E. The set of questions located in Column C have been designed to assist contractors as they conduct a self assessment of their conformance and maturity of their PSMS. They help compare the set of 56 statements to business operations.  Column F provides some examples that may be placed in support of a "yes" answer to each corresponding question. Additional comments and/or actions for purposes of completing this gap analysis exercise may also be included. Once all questions are answered, users will be able to see a customized gap summary at the bottom. Note: Each contractor's size, complexity, and scope of services may also influence the application and use of this tab. </t>
    </r>
  </si>
  <si>
    <r>
      <t xml:space="preserve">Contractors who answer "Yes" </t>
    </r>
    <r>
      <rPr>
        <b/>
        <u/>
        <sz val="12"/>
        <color theme="0"/>
        <rFont val="Calibri"/>
        <family val="2"/>
        <scheme val="minor"/>
      </rPr>
      <t>may</t>
    </r>
    <r>
      <rPr>
        <b/>
        <sz val="12"/>
        <color theme="0"/>
        <rFont val="Calibri"/>
        <family val="2"/>
        <scheme val="minor"/>
      </rPr>
      <t xml:space="preserve"> provide examples, like below, associated with each corresponding question. </t>
    </r>
  </si>
  <si>
    <t xml:space="preserve">Instructions: A thorough description of gaps identified should be placed into Column G, and directed action(s) associated with the organization's efforts in closing any gaps should be placed into the designated action blocks, as applicable. Column G should also describe your objectives and can be a good place to document internal goals associated with achieving the applicable requirement. As actions are placed, the graph located in the upper right, will automatically update reflecting the number of actions by categories further supporting the user's planning and validation efforts. </t>
  </si>
  <si>
    <t>5.2.3</t>
  </si>
  <si>
    <r>
      <t xml:space="preserve">a) </t>
    </r>
    <r>
      <rPr>
        <b/>
        <sz val="12"/>
        <color theme="1"/>
        <rFont val="Calibri"/>
        <family val="2"/>
        <scheme val="minor"/>
      </rPr>
      <t xml:space="preserve">Read the Pipeline SMS: A Contractor’s Guide published by the Pipeline SMS Industry Team published. </t>
    </r>
    <r>
      <rPr>
        <sz val="12"/>
        <color theme="1"/>
        <rFont val="Calibri"/>
        <family val="2"/>
        <scheme val="minor"/>
      </rPr>
      <t xml:space="preserve">The guide is the main companion document for this tool. The guide maps each of the 56 requirements within the RP, but does not quote the requirements. To connect the guide to the actual language of the RP, each section in the tool identifies the corresponding RP element or sub-element. </t>
    </r>
  </si>
  <si>
    <t xml:space="preserve">Tabs have been created for each of the steps for the execution of a PSMS. Tabs 1 and 5 are for information purposes only. Tab 2, 3 and 4 require action from the user and may be updated as applicable for the user. For example, Tab 2 may be completed once while Tabs 3 or 4 may be updated on a quarterly basis to understand progress of a contractor's PSMS implementation. This tool's limitation is two cycles of updates, and therefore it is strongly encouraged to save each update for historical recorkeeping and reference. For example, save a copy of assessment tool used for Q1 and Q2 of 2023, then another version for Q3 and Q4 of 2023. </t>
  </si>
  <si>
    <r>
      <t>Tab 5 - Maturity Examples</t>
    </r>
    <r>
      <rPr>
        <sz val="12"/>
        <color theme="1"/>
        <rFont val="Calibri"/>
        <family val="2"/>
        <scheme val="minor"/>
      </rPr>
      <t xml:space="preserve"> - This tab is intended for information purposes only, and does not require action within the tab. At the completion of review of this information, the contractors should  have an increased understanding of varying examples that support the different phases of PSMS maturity by each of the 56 statements. This information may be helpful in comparing alongside the results of the Progress Review located on Tab 4. </t>
    </r>
  </si>
  <si>
    <t xml:space="preserve">Type here. This is a free text cell. Your answers within this column will transfer to the next tab within this Tool. </t>
  </si>
  <si>
    <t>Does Top management promote a positive safety culture and assess how the culture is changing over time?</t>
  </si>
  <si>
    <t>Does Top management encourage risk management processes that reveal and manage risk, beyond compliance?</t>
  </si>
  <si>
    <t>Does Top management promote an environment of mutual trust at all levels within the organization?</t>
  </si>
  <si>
    <t>Does Top management ensure routine review(s) of progress and processes are in place that review the progress on employee and contractor safety programs?</t>
  </si>
  <si>
    <t>Does the organization include incident data, including the cause of incidents, in risk management analysis?</t>
  </si>
  <si>
    <t>As part of risk prevention and mitigation activities does the organization conduct review of training, drills, and scenario developments?</t>
  </si>
  <si>
    <t>Does the organization utilize or participate in using methods that assess employee perception of its safety culture?</t>
  </si>
  <si>
    <t>Does the organization utilize or participate in established method(s) to evaluate its safety culture?</t>
  </si>
  <si>
    <t xml:space="preserve">Example(s) may include: Requirement for employees to follow established policy, procedures and standards, Performance Measures and Data, Communications Plan actions that encourage two-way communication. </t>
  </si>
  <si>
    <t xml:space="preserve">Example(s) may include: Process for how Lessons Learned are transferred to business processes (i.e. training, procedures, risk management, etc.), Performance Measures for Efficiency &amp; Productivity, Process for including Efficiency &amp; Productivity in Risk Management reviews. </t>
  </si>
  <si>
    <t xml:space="preserve">Example(s) may include: Communication Plan with Specific Objectives for Pipeline Personnel, Stakeholder Engagement Plan, List of Communications and Process to Identify when information is to be shared (i.e. new employees/stakeholder). </t>
  </si>
  <si>
    <t xml:space="preserve">Example(s) may include:  Process for analyzing training needs, Training Analysis for employees and contractors, Training Curriculum denoted with Intended Audience and Delivery Method(s), Communications on PSMS Expections, Job Descriptions. </t>
  </si>
  <si>
    <t xml:space="preserve">Example(s) may include: Policy and Procedure governance process that measures implementation and define criteria for maturity levels. </t>
  </si>
  <si>
    <t>Example(s) may include: Requirement for refresher training, Schedule for refresher training, Process for assessing and updating PSMS training include updates revealed from safety assurance and continuous improvement efforts.</t>
  </si>
  <si>
    <t xml:space="preserve">Example(s) may include: Recordkeeping Procedure that includes processes, roles and responsibilities for document control (i.e. approvals, archiving, deletion, issuance, use, revisions, etc.), Electronic document storage technology program, Policy requirement for obsolete documents and controls to avoid unintended use. </t>
  </si>
  <si>
    <r>
      <t xml:space="preserve">Our current </t>
    </r>
    <r>
      <rPr>
        <b/>
        <u/>
        <sz val="12"/>
        <rFont val="Calibri"/>
        <family val="2"/>
        <scheme val="minor"/>
      </rPr>
      <t>documented</t>
    </r>
    <r>
      <rPr>
        <b/>
        <sz val="12"/>
        <rFont val="Calibri"/>
        <family val="2"/>
        <scheme val="minor"/>
      </rPr>
      <t xml:space="preserve"> policies,  processes, procedures and other applicable documents (i.e., agendas, sign in sheets, etc.) that directly support statement. </t>
    </r>
  </si>
  <si>
    <t>Has top management promoted a positive safety culture and assessed how this culture is changing over time?</t>
  </si>
  <si>
    <t xml:space="preserve">•Determining what needs to be in the communication plan.               
• Identifying the process(es) that are to be used to make recommendations                                                                                           • Determining what roles and responsibilities are needed to ensure the communication plan is effective. </t>
  </si>
  <si>
    <t xml:space="preserve">•Identifying methods to be used to ensure two-way communication is achieved.                                                                                     • Identifying what needs to be communicated.                                     • Determining who needs to receive the communications.                     
• Determining frequency of communications. </t>
  </si>
  <si>
    <t xml:space="preserve">•Determining where statement providing stop work authority will be published(i.e., manual, posters, daily tool box talks). 
•Determining who has the authority to provide permission to deviate from the procedure. </t>
  </si>
  <si>
    <t xml:space="preserve">•Identifying the potential risks associated with the change. 
•Identifying any required approvals prior to the introduction of such changes. </t>
  </si>
  <si>
    <t xml:space="preserve">•Identifying who within management shall review the results of the safety culture evaluation.  
• Identify what analysis methodologies are to be used with the safety culture results.   
• Determine how to communicate the results of the safety culture evaluations internally and externally. </t>
  </si>
  <si>
    <t>•Creating a document management procedure.                               • Assigning approval and re-approval responsibilities based on roles, responsibilities and authorities. 
• Establishing a timeframe for the review and approval process. •</t>
  </si>
  <si>
    <t xml:space="preserve">•Creating a documented procedure that includes the identification of the cause(s) of the incident.                                                    • Determining if the potential seriousness of the incident (if greater than the actual consequences of the incident).                                   
• Determining the timeframe, composition of the investigation team and the investigation methodology used. </t>
  </si>
  <si>
    <t xml:space="preserve">•Creating a statement that all personnel have the authority and duty to stop work.                                                                                         • Statement that personnel will seek permission to deviate from the procedure.                                                                                                • Determining what level of authority needs to be achieved to provide permission do deviate from the procedure.  
•Developing a process to track and close any approved deviations on a temporary or permanent basis. </t>
  </si>
  <si>
    <t xml:space="preserve">•Creating a documented communication plan.                • Ensuring the communication plan will include the process(es) that the personnel can make recommendations for improving risk identification, prevention and mitigation.                                                
• Identifying the role(s) that the recommendations are routed for assessment and feedback to the recommender based on the results of the assessment and actions to be taken. •Identifying the responsibilities for each role in the process.                                                               •Ensuring the roles are defined and communicated. </t>
  </si>
  <si>
    <t xml:space="preserve">•Creating a list of documented information to be shared .                                                                        •Designating a frequency that the information is to be shared.                                                              
•Identifying and documenting pipeline safety improvements.                                                    •Determining methodology to share information; certain KPIs are best delivered and reviewed in a meeting format while other KPIs can be delivered by a newsletter or poster. Certain information, such as economic data, should not be shared with external stakeholders but should be shared with some or all internal stakeholders. </t>
  </si>
  <si>
    <t>•Creating a hazard assessment to be conducted and documented for making changes in available resources or making changes in the amount/type of work expected from the available resources.</t>
  </si>
  <si>
    <t xml:space="preserve">• A process has been documented to review processes and progress to reduce risk, including:
• Communicating incident investigation findings and lessons learned.
</t>
  </si>
  <si>
    <t xml:space="preserve">• A process has been documented to review processes and progress to reduce risk, including:
• Efficiency and productivity enhancements.
</t>
  </si>
  <si>
    <t xml:space="preserve">• A process has been documented to review processes and progress to reduce risk, including:
• Progress on employee and contractor safety programs.
</t>
  </si>
  <si>
    <t xml:space="preserve">• The investigation procedure requires recommendations for transferring lessons learned to the risk assessment and control processes.                                                                                   
•The procedure identifies consequence and likelihood of failure, training, and resource allocation.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</si>
</sst>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yy\.m\.d;@"/>
    <numFmt numFmtId="166" formatCode="###0;###0"/>
  </numFmts>
  <fonts count="44" x14ac:knownFonts="1">
    <font>
      <sz val="11"/>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color theme="1"/>
      <name val="Calibri"/>
      <family val="2"/>
      <scheme val="minor"/>
    </font>
    <font>
      <sz val="12"/>
      <name val="Calibri"/>
      <family val="2"/>
      <scheme val="minor"/>
    </font>
    <font>
      <i/>
      <sz val="11"/>
      <color theme="1"/>
      <name val="Calibri"/>
      <family val="2"/>
      <scheme val="minor"/>
    </font>
    <font>
      <sz val="22"/>
      <color theme="0"/>
      <name val="Calibri"/>
      <family val="2"/>
      <scheme val="minor"/>
    </font>
    <font>
      <sz val="12"/>
      <color theme="0"/>
      <name val="Calibri"/>
      <family val="2"/>
      <scheme val="minor"/>
    </font>
    <font>
      <u/>
      <sz val="11"/>
      <color theme="10"/>
      <name val="Calibri"/>
      <family val="2"/>
      <scheme val="minor"/>
    </font>
    <font>
      <b/>
      <sz val="12"/>
      <color theme="0"/>
      <name val="Calibri"/>
      <family val="2"/>
      <scheme val="minor"/>
    </font>
    <font>
      <b/>
      <sz val="12"/>
      <name val="Calibri"/>
      <family val="2"/>
      <scheme val="minor"/>
    </font>
    <font>
      <i/>
      <sz val="12"/>
      <color theme="1"/>
      <name val="Calibri"/>
      <family val="2"/>
      <scheme val="minor"/>
    </font>
    <font>
      <b/>
      <sz val="12"/>
      <color theme="1"/>
      <name val="Calibri"/>
      <family val="2"/>
      <scheme val="minor"/>
    </font>
    <font>
      <sz val="11"/>
      <color theme="0"/>
      <name val="Calibri"/>
      <family val="2"/>
      <scheme val="minor"/>
    </font>
    <font>
      <i/>
      <sz val="12"/>
      <name val="Calibri"/>
      <family val="2"/>
      <scheme val="minor"/>
    </font>
    <font>
      <b/>
      <sz val="12"/>
      <color rgb="FF000000"/>
      <name val="Calibri"/>
      <family val="2"/>
      <scheme val="minor"/>
    </font>
    <font>
      <u/>
      <sz val="12"/>
      <color theme="10"/>
      <name val="Calibri"/>
      <family val="2"/>
      <scheme val="minor"/>
    </font>
    <font>
      <b/>
      <u/>
      <sz val="12"/>
      <name val="Calibri"/>
      <family val="2"/>
      <scheme val="minor"/>
    </font>
    <font>
      <sz val="14"/>
      <name val="Calibri"/>
      <family val="2"/>
    </font>
    <font>
      <sz val="14"/>
      <name val="Calibri"/>
      <family val="2"/>
      <scheme val="minor"/>
    </font>
    <font>
      <sz val="14"/>
      <color rgb="FF000000"/>
      <name val="Calibri"/>
      <family val="2"/>
    </font>
    <font>
      <b/>
      <u/>
      <sz val="12"/>
      <color theme="0"/>
      <name val="Calibri"/>
      <family val="2"/>
      <scheme val="minor"/>
    </font>
    <font>
      <sz val="11"/>
      <color theme="1"/>
      <name val="Calibri"/>
      <family val="2"/>
      <scheme val="minor"/>
    </font>
    <font>
      <sz val="11"/>
      <color rgb="FF000000"/>
      <name val="Calibri"/>
      <family val="2"/>
    </font>
    <font>
      <b/>
      <u/>
      <sz val="14"/>
      <name val="Calibri"/>
      <family val="2"/>
      <scheme val="minor"/>
    </font>
    <font>
      <sz val="11"/>
      <color rgb="FF000000"/>
      <name val="Calibri"/>
      <family val="2"/>
      <scheme val="minor"/>
    </font>
    <font>
      <sz val="14"/>
      <color rgb="FF000000"/>
      <name val="Calibri"/>
      <family val="2"/>
      <scheme val="minor"/>
    </font>
    <font>
      <b/>
      <sz val="11"/>
      <color rgb="FF000000"/>
      <name val="Calibri"/>
      <family val="2"/>
      <scheme val="minor"/>
    </font>
    <font>
      <b/>
      <sz val="11"/>
      <name val="Calibri"/>
      <family val="2"/>
      <scheme val="minor"/>
    </font>
    <font>
      <sz val="11"/>
      <name val="Calibri"/>
      <family val="2"/>
    </font>
    <font>
      <b/>
      <sz val="14"/>
      <color rgb="FF000000"/>
      <name val="Calibri"/>
      <family val="2"/>
      <scheme val="minor"/>
    </font>
    <font>
      <i/>
      <sz val="11"/>
      <name val="Calibri"/>
      <family val="2"/>
      <scheme val="minor"/>
    </font>
    <font>
      <b/>
      <i/>
      <sz val="12"/>
      <name val="Calibri"/>
      <family val="2"/>
      <scheme val="minor"/>
    </font>
    <font>
      <b/>
      <i/>
      <sz val="12"/>
      <color theme="1"/>
      <name val="Calibri"/>
      <family val="2"/>
      <scheme val="minor"/>
    </font>
    <font>
      <i/>
      <sz val="18"/>
      <color theme="0"/>
      <name val="Calibri"/>
      <family val="2"/>
      <scheme val="minor"/>
    </font>
    <font>
      <b/>
      <u/>
      <sz val="15"/>
      <name val="Calibri"/>
      <family val="2"/>
      <scheme val="minor"/>
    </font>
    <font>
      <sz val="12"/>
      <color rgb="FF000000"/>
      <name val="Calibri"/>
      <family val="2"/>
      <scheme val="minor"/>
    </font>
    <font>
      <sz val="12"/>
      <name val="Calibri"/>
      <family val="2"/>
    </font>
    <font>
      <sz val="12"/>
      <color rgb="FF000000"/>
      <name val="Calibri"/>
      <family val="2"/>
    </font>
    <font>
      <sz val="12"/>
      <color theme="1"/>
      <name val="Calibri"/>
      <family val="2"/>
    </font>
    <font>
      <sz val="12"/>
      <color rgb="FF333333"/>
      <name val="Calibri"/>
      <family val="2"/>
    </font>
    <font>
      <b/>
      <sz val="20"/>
      <color theme="0"/>
      <name val="Calibri"/>
      <family val="2"/>
      <scheme val="minor"/>
    </font>
    <font>
      <sz val="12"/>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2"/>
        <bgColor indexed="64"/>
      </patternFill>
    </fill>
    <fill>
      <patternFill patternType="solid">
        <fgColor theme="2"/>
        <bgColor rgb="FFFFFFFF"/>
      </patternFill>
    </fill>
    <fill>
      <patternFill patternType="solid">
        <fgColor theme="8" tint="-0.249977111117893"/>
        <bgColor indexed="64"/>
      </patternFill>
    </fill>
    <fill>
      <patternFill patternType="solid">
        <fgColor theme="0" tint="-4.9989318521683403E-2"/>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9" fillId="0" borderId="0" applyNumberFormat="0" applyFill="0" applyBorder="0" applyAlignment="0" applyProtection="0"/>
    <xf numFmtId="9" fontId="23" fillId="0" borderId="0" applyFont="0" applyFill="0" applyBorder="0" applyAlignment="0" applyProtection="0"/>
  </cellStyleXfs>
  <cellXfs count="283">
    <xf numFmtId="0" fontId="0" fillId="0" borderId="0" xfId="0"/>
    <xf numFmtId="0" fontId="0" fillId="0" borderId="0" xfId="0" applyAlignment="1">
      <alignment wrapText="1"/>
    </xf>
    <xf numFmtId="0" fontId="1" fillId="0" borderId="0" xfId="0" applyFont="1" applyAlignment="1">
      <alignment vertical="center" wrapText="1"/>
    </xf>
    <xf numFmtId="0" fontId="1" fillId="0" borderId="0" xfId="0" applyFont="1" applyAlignment="1">
      <alignment wrapText="1"/>
    </xf>
    <xf numFmtId="0" fontId="0" fillId="0" borderId="0" xfId="0" applyAlignment="1">
      <alignment vertical="center" wrapText="1"/>
    </xf>
    <xf numFmtId="0" fontId="0" fillId="0" borderId="0" xfId="0" applyAlignment="1">
      <alignment vertical="top" wrapText="1"/>
    </xf>
    <xf numFmtId="0" fontId="1" fillId="0" borderId="0" xfId="0" applyFont="1"/>
    <xf numFmtId="0" fontId="0" fillId="0" borderId="0" xfId="0" applyAlignment="1">
      <alignment horizontal="center" wrapText="1"/>
    </xf>
    <xf numFmtId="0" fontId="0" fillId="0" borderId="0" xfId="0" applyAlignment="1">
      <alignment horizontal="left" wrapText="1"/>
    </xf>
    <xf numFmtId="0" fontId="5" fillId="0" borderId="0" xfId="0" applyFont="1" applyAlignment="1">
      <alignment vertical="center" wrapText="1"/>
    </xf>
    <xf numFmtId="0" fontId="11" fillId="4" borderId="4" xfId="0" applyFont="1" applyFill="1" applyBorder="1" applyAlignment="1" applyProtection="1">
      <alignment horizontal="center" vertical="center" wrapText="1"/>
      <protection hidden="1"/>
    </xf>
    <xf numFmtId="0" fontId="16" fillId="4" borderId="4"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2" fillId="0" borderId="0" xfId="0" applyFont="1"/>
    <xf numFmtId="0" fontId="0" fillId="0" borderId="0" xfId="0" applyAlignment="1">
      <alignment horizontal="center" vertical="center"/>
    </xf>
    <xf numFmtId="0" fontId="5" fillId="4" borderId="4" xfId="0" applyFont="1" applyFill="1" applyBorder="1" applyAlignment="1" applyProtection="1">
      <alignment horizontal="left" vertical="top" wrapText="1"/>
      <protection hidden="1"/>
    </xf>
    <xf numFmtId="0" fontId="5" fillId="2" borderId="4" xfId="0" applyFont="1" applyFill="1" applyBorder="1" applyAlignment="1" applyProtection="1">
      <alignment horizontal="left" vertical="top" wrapText="1"/>
      <protection locked="0" hidden="1"/>
    </xf>
    <xf numFmtId="0" fontId="0" fillId="0" borderId="0" xfId="0" applyAlignment="1">
      <alignment horizontal="left" vertical="top" wrapText="1"/>
    </xf>
    <xf numFmtId="0" fontId="2" fillId="2" borderId="0" xfId="0" applyFont="1" applyFill="1" applyAlignment="1">
      <alignment horizontal="center" vertical="center"/>
    </xf>
    <xf numFmtId="0" fontId="0" fillId="0" borderId="0" xfId="0" applyAlignment="1">
      <alignment horizontal="center" vertical="center" wrapText="1"/>
    </xf>
    <xf numFmtId="0" fontId="26" fillId="0" borderId="0" xfId="0" applyFont="1"/>
    <xf numFmtId="0" fontId="26" fillId="0" borderId="0" xfId="0" applyFont="1" applyAlignment="1">
      <alignment vertical="center"/>
    </xf>
    <xf numFmtId="0" fontId="27" fillId="0" borderId="0" xfId="0" applyFont="1"/>
    <xf numFmtId="0" fontId="26" fillId="0" borderId="0" xfId="0" applyFont="1" applyAlignment="1">
      <alignment wrapText="1"/>
    </xf>
    <xf numFmtId="0" fontId="2" fillId="4" borderId="0" xfId="0" applyFont="1" applyFill="1"/>
    <xf numFmtId="0" fontId="26" fillId="4" borderId="0" xfId="0" applyFont="1" applyFill="1"/>
    <xf numFmtId="0" fontId="2" fillId="0" borderId="0" xfId="0" applyFont="1" applyAlignment="1">
      <alignment vertical="top"/>
    </xf>
    <xf numFmtId="0" fontId="15" fillId="0" borderId="4" xfId="0" applyFont="1" applyBorder="1" applyAlignment="1" applyProtection="1">
      <alignment vertical="top" wrapText="1"/>
      <protection locked="0"/>
    </xf>
    <xf numFmtId="0" fontId="15" fillId="0" borderId="4" xfId="0" applyFont="1" applyBorder="1" applyAlignment="1" applyProtection="1">
      <alignment horizontal="left" vertical="top" wrapText="1"/>
      <protection locked="0"/>
    </xf>
    <xf numFmtId="0" fontId="2" fillId="0" borderId="0" xfId="0" applyFont="1" applyAlignment="1">
      <alignment horizontal="center" vertical="top"/>
    </xf>
    <xf numFmtId="0" fontId="15" fillId="2" borderId="4" xfId="0" applyFont="1" applyFill="1" applyBorder="1" applyAlignment="1" applyProtection="1">
      <alignment vertical="top" wrapText="1"/>
      <protection locked="0"/>
    </xf>
    <xf numFmtId="0" fontId="29" fillId="0" borderId="0" xfId="0" applyFont="1" applyAlignment="1">
      <alignment vertical="top"/>
    </xf>
    <xf numFmtId="0" fontId="2" fillId="2" borderId="0" xfId="0" applyFont="1" applyFill="1" applyAlignment="1">
      <alignment vertical="top"/>
    </xf>
    <xf numFmtId="0" fontId="5" fillId="0" borderId="0" xfId="0" applyFont="1" applyAlignment="1">
      <alignment vertical="top"/>
    </xf>
    <xf numFmtId="0" fontId="5" fillId="5" borderId="4" xfId="0" applyFont="1" applyFill="1" applyBorder="1" applyAlignment="1" applyProtection="1">
      <alignment horizontal="left" vertical="top" wrapText="1"/>
      <protection hidden="1"/>
    </xf>
    <xf numFmtId="0" fontId="2" fillId="0" borderId="4" xfId="0" applyFont="1" applyBorder="1" applyAlignment="1" applyProtection="1">
      <alignment horizontal="left" vertical="top" wrapText="1"/>
      <protection locked="0"/>
    </xf>
    <xf numFmtId="0" fontId="30" fillId="0" borderId="4" xfId="0" applyFont="1" applyBorder="1" applyAlignment="1" applyProtection="1">
      <alignment horizontal="left" vertical="top" wrapText="1"/>
      <protection locked="0"/>
    </xf>
    <xf numFmtId="0" fontId="2" fillId="0" borderId="4" xfId="0" applyFont="1" applyBorder="1" applyAlignment="1" applyProtection="1">
      <alignment vertical="top" wrapText="1"/>
      <protection locked="0"/>
    </xf>
    <xf numFmtId="0" fontId="26" fillId="0" borderId="0" xfId="0" applyFont="1" applyProtection="1">
      <protection hidden="1"/>
    </xf>
    <xf numFmtId="166" fontId="30" fillId="4" borderId="4" xfId="0" applyNumberFormat="1" applyFont="1" applyFill="1" applyBorder="1" applyAlignment="1" applyProtection="1">
      <alignment horizontal="center" vertical="center" wrapText="1"/>
      <protection hidden="1"/>
    </xf>
    <xf numFmtId="164" fontId="30" fillId="4" borderId="4" xfId="0" applyNumberFormat="1" applyFont="1" applyFill="1" applyBorder="1" applyAlignment="1" applyProtection="1">
      <alignment horizontal="center" vertical="center" wrapText="1"/>
      <protection hidden="1"/>
    </xf>
    <xf numFmtId="0" fontId="19" fillId="4" borderId="4" xfId="0" applyFont="1" applyFill="1" applyBorder="1" applyAlignment="1" applyProtection="1">
      <alignment horizontal="left" vertical="top" wrapText="1"/>
      <protection hidden="1"/>
    </xf>
    <xf numFmtId="0" fontId="30" fillId="4" borderId="4" xfId="0" applyFont="1" applyFill="1" applyBorder="1" applyAlignment="1" applyProtection="1">
      <alignment horizontal="center" vertical="center" wrapText="1"/>
      <protection hidden="1"/>
    </xf>
    <xf numFmtId="0" fontId="20" fillId="4" borderId="4" xfId="0" applyFont="1" applyFill="1" applyBorder="1" applyAlignment="1" applyProtection="1">
      <alignment horizontal="left" vertical="top" wrapText="1"/>
      <protection hidden="1"/>
    </xf>
    <xf numFmtId="166" fontId="30" fillId="4" borderId="4" xfId="0" quotePrefix="1" applyNumberFormat="1" applyFont="1" applyFill="1" applyBorder="1" applyAlignment="1" applyProtection="1">
      <alignment horizontal="center" vertical="center" wrapText="1"/>
      <protection hidden="1"/>
    </xf>
    <xf numFmtId="165" fontId="30" fillId="4" borderId="4" xfId="0" quotePrefix="1" applyNumberFormat="1" applyFont="1" applyFill="1" applyBorder="1" applyAlignment="1" applyProtection="1">
      <alignment horizontal="center" vertical="center" wrapText="1"/>
      <protection hidden="1"/>
    </xf>
    <xf numFmtId="0" fontId="2" fillId="0" borderId="0" xfId="0" applyFont="1" applyProtection="1">
      <protection hidden="1"/>
    </xf>
    <xf numFmtId="0" fontId="27" fillId="0" borderId="0" xfId="0" applyFont="1" applyProtection="1">
      <protection hidden="1"/>
    </xf>
    <xf numFmtId="0" fontId="26" fillId="0" borderId="0" xfId="0" applyFont="1" applyAlignment="1" applyProtection="1">
      <alignment vertical="center"/>
      <protection hidden="1"/>
    </xf>
    <xf numFmtId="0" fontId="10" fillId="6" borderId="4"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protection hidden="1"/>
    </xf>
    <xf numFmtId="0" fontId="3" fillId="4" borderId="4" xfId="0" applyFont="1" applyFill="1" applyBorder="1" applyAlignment="1" applyProtection="1">
      <alignment horizontal="left" vertical="center" wrapText="1"/>
      <protection hidden="1"/>
    </xf>
    <xf numFmtId="0" fontId="17" fillId="4" borderId="4" xfId="1" applyFont="1" applyFill="1" applyBorder="1" applyAlignment="1" applyProtection="1">
      <alignment horizontal="left" vertical="center" wrapText="1"/>
      <protection hidden="1"/>
    </xf>
    <xf numFmtId="0" fontId="5" fillId="0" borderId="0" xfId="0" applyFont="1" applyAlignment="1" applyProtection="1">
      <alignment vertical="top"/>
      <protection hidden="1"/>
    </xf>
    <xf numFmtId="0" fontId="2" fillId="0" borderId="0" xfId="0" applyFont="1" applyAlignment="1" applyProtection="1">
      <alignment vertical="top"/>
      <protection hidden="1"/>
    </xf>
    <xf numFmtId="0" fontId="2" fillId="0" borderId="0" xfId="0" applyFont="1" applyAlignment="1" applyProtection="1">
      <alignment horizontal="center" vertical="top"/>
      <protection hidden="1"/>
    </xf>
    <xf numFmtId="0" fontId="5" fillId="0" borderId="5"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7" fillId="0" borderId="7" xfId="0" applyFont="1" applyBorder="1" applyAlignment="1" applyProtection="1">
      <alignment vertical="center"/>
      <protection hidden="1"/>
    </xf>
    <xf numFmtId="0" fontId="7" fillId="0" borderId="8" xfId="0" applyFont="1" applyBorder="1" applyAlignment="1" applyProtection="1">
      <alignment vertical="center"/>
      <protection hidden="1"/>
    </xf>
    <xf numFmtId="0" fontId="2" fillId="0" borderId="0" xfId="0" applyFont="1" applyAlignment="1">
      <alignment horizontal="center" vertical="center"/>
    </xf>
    <xf numFmtId="0" fontId="26" fillId="0" borderId="0" xfId="0" applyFont="1" applyAlignment="1">
      <alignment horizontal="center" vertical="center"/>
    </xf>
    <xf numFmtId="0" fontId="12" fillId="4" borderId="4" xfId="0" applyFont="1" applyFill="1" applyBorder="1" applyAlignment="1" applyProtection="1">
      <alignment horizontal="left" vertical="center" wrapText="1"/>
      <protection hidden="1"/>
    </xf>
    <xf numFmtId="166" fontId="38" fillId="4" borderId="4" xfId="0" applyNumberFormat="1" applyFont="1" applyFill="1" applyBorder="1" applyAlignment="1" applyProtection="1">
      <alignment horizontal="center" vertical="center" wrapText="1"/>
      <protection hidden="1"/>
    </xf>
    <xf numFmtId="166" fontId="39" fillId="4" borderId="4" xfId="0" applyNumberFormat="1" applyFont="1" applyFill="1" applyBorder="1" applyAlignment="1" applyProtection="1">
      <alignment horizontal="center" vertical="center" wrapText="1"/>
      <protection hidden="1"/>
    </xf>
    <xf numFmtId="0" fontId="39" fillId="4" borderId="4" xfId="0" applyFont="1" applyFill="1" applyBorder="1" applyAlignment="1" applyProtection="1">
      <alignment horizontal="left" vertical="top" wrapText="1"/>
      <protection hidden="1"/>
    </xf>
    <xf numFmtId="0" fontId="40" fillId="4" borderId="4" xfId="0" applyFont="1" applyFill="1" applyBorder="1" applyAlignment="1" applyProtection="1">
      <alignment horizontal="left" vertical="top" wrapText="1"/>
      <protection hidden="1"/>
    </xf>
    <xf numFmtId="0" fontId="37" fillId="4" borderId="4" xfId="0" applyFont="1" applyFill="1" applyBorder="1" applyAlignment="1" applyProtection="1">
      <alignment vertical="top" wrapText="1"/>
      <protection hidden="1"/>
    </xf>
    <xf numFmtId="166" fontId="40" fillId="4" borderId="4" xfId="0" applyNumberFormat="1" applyFont="1" applyFill="1" applyBorder="1" applyAlignment="1" applyProtection="1">
      <alignment horizontal="center" vertical="center" wrapText="1"/>
      <protection hidden="1"/>
    </xf>
    <xf numFmtId="0" fontId="38" fillId="4" borderId="4" xfId="0" applyFont="1" applyFill="1" applyBorder="1" applyAlignment="1" applyProtection="1">
      <alignment horizontal="left" vertical="top" wrapText="1"/>
      <protection hidden="1"/>
    </xf>
    <xf numFmtId="0" fontId="26" fillId="4" borderId="4" xfId="0" applyFont="1" applyFill="1" applyBorder="1" applyAlignment="1" applyProtection="1">
      <alignment vertical="top" wrapText="1"/>
      <protection hidden="1"/>
    </xf>
    <xf numFmtId="0" fontId="37" fillId="4" borderId="4" xfId="0" applyFont="1" applyFill="1" applyBorder="1" applyAlignment="1" applyProtection="1">
      <alignment horizontal="left" vertical="top" wrapText="1"/>
      <protection hidden="1"/>
    </xf>
    <xf numFmtId="0" fontId="24" fillId="4" borderId="4" xfId="0" applyFont="1" applyFill="1" applyBorder="1" applyAlignment="1" applyProtection="1">
      <alignment horizontal="left" vertical="top" wrapText="1"/>
      <protection hidden="1"/>
    </xf>
    <xf numFmtId="0" fontId="26" fillId="4" borderId="4" xfId="0" applyFont="1" applyFill="1" applyBorder="1" applyAlignment="1" applyProtection="1">
      <alignment horizontal="left" vertical="top" wrapText="1"/>
      <protection hidden="1"/>
    </xf>
    <xf numFmtId="0" fontId="5" fillId="4" borderId="4" xfId="0" applyFont="1" applyFill="1" applyBorder="1" applyAlignment="1" applyProtection="1">
      <alignment vertical="top" wrapText="1"/>
      <protection hidden="1"/>
    </xf>
    <xf numFmtId="0" fontId="2" fillId="4" borderId="4" xfId="0" applyFont="1" applyFill="1" applyBorder="1" applyAlignment="1" applyProtection="1">
      <alignment vertical="top" wrapText="1"/>
      <protection hidden="1"/>
    </xf>
    <xf numFmtId="0" fontId="41" fillId="4" borderId="4" xfId="0" applyFont="1" applyFill="1" applyBorder="1" applyAlignment="1" applyProtection="1">
      <alignment horizontal="left" vertical="top" wrapText="1"/>
      <protection hidden="1"/>
    </xf>
    <xf numFmtId="0" fontId="38" fillId="4" borderId="4" xfId="0" applyFont="1" applyFill="1" applyBorder="1" applyAlignment="1" applyProtection="1">
      <alignment vertical="top" wrapText="1"/>
      <protection hidden="1"/>
    </xf>
    <xf numFmtId="0" fontId="39" fillId="4" borderId="4" xfId="0" applyFont="1" applyFill="1" applyBorder="1" applyAlignment="1" applyProtection="1">
      <alignment vertical="top" wrapText="1"/>
      <protection hidden="1"/>
    </xf>
    <xf numFmtId="0" fontId="24" fillId="4" borderId="4" xfId="0" applyFont="1" applyFill="1" applyBorder="1" applyAlignment="1" applyProtection="1">
      <alignment vertical="top" wrapText="1"/>
      <protection hidden="1"/>
    </xf>
    <xf numFmtId="166" fontId="38" fillId="4" borderId="4" xfId="0" quotePrefix="1" applyNumberFormat="1" applyFont="1" applyFill="1" applyBorder="1" applyAlignment="1" applyProtection="1">
      <alignment horizontal="center" vertical="center" wrapText="1"/>
      <protection hidden="1"/>
    </xf>
    <xf numFmtId="166" fontId="39" fillId="4" borderId="4" xfId="0" quotePrefix="1"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hidden="1"/>
    </xf>
    <xf numFmtId="0" fontId="3" fillId="4" borderId="2" xfId="0" applyFont="1" applyFill="1" applyBorder="1" applyAlignment="1" applyProtection="1">
      <alignment horizontal="left" vertical="center" wrapText="1"/>
      <protection hidden="1"/>
    </xf>
    <xf numFmtId="0" fontId="0" fillId="0" borderId="0" xfId="0" applyAlignment="1" applyProtection="1">
      <alignment wrapText="1"/>
      <protection hidden="1"/>
    </xf>
    <xf numFmtId="0" fontId="0" fillId="0" borderId="0" xfId="0" applyProtection="1">
      <protection hidden="1"/>
    </xf>
    <xf numFmtId="0" fontId="17" fillId="4" borderId="1" xfId="1" applyFont="1" applyFill="1" applyBorder="1" applyAlignment="1" applyProtection="1">
      <alignment horizontal="left" vertical="center" wrapText="1"/>
      <protection hidden="1"/>
    </xf>
    <xf numFmtId="0" fontId="0" fillId="0" borderId="4" xfId="0" applyBorder="1" applyAlignment="1" applyProtection="1">
      <alignment wrapText="1"/>
      <protection hidden="1"/>
    </xf>
    <xf numFmtId="0" fontId="0" fillId="0" borderId="4" xfId="0" applyBorder="1" applyProtection="1">
      <protection hidden="1"/>
    </xf>
    <xf numFmtId="0" fontId="0" fillId="0" borderId="4" xfId="0" applyBorder="1" applyAlignment="1" applyProtection="1">
      <alignment horizontal="left" vertical="top" wrapText="1"/>
      <protection hidden="1"/>
    </xf>
    <xf numFmtId="0" fontId="4" fillId="0" borderId="4" xfId="0" applyFont="1" applyBorder="1" applyProtection="1">
      <protection hidden="1"/>
    </xf>
    <xf numFmtId="9" fontId="0" fillId="0" borderId="4" xfId="2" applyFont="1" applyBorder="1" applyAlignment="1" applyProtection="1">
      <alignment horizontal="left" vertical="top" wrapText="1"/>
      <protection hidden="1"/>
    </xf>
    <xf numFmtId="9" fontId="0" fillId="0" borderId="4" xfId="2" applyFont="1" applyBorder="1" applyAlignment="1" applyProtection="1">
      <alignment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vertical="center"/>
      <protection hidden="1"/>
    </xf>
    <xf numFmtId="0" fontId="5" fillId="4" borderId="1"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wrapText="1"/>
      <protection locked="0" hidden="1"/>
    </xf>
    <xf numFmtId="0" fontId="5" fillId="0" borderId="4" xfId="0" applyFont="1" applyBorder="1" applyAlignment="1" applyProtection="1">
      <alignment vertical="center" wrapText="1"/>
      <protection hidden="1"/>
    </xf>
    <xf numFmtId="0" fontId="5" fillId="0" borderId="4" xfId="0" applyFont="1" applyBorder="1" applyAlignment="1" applyProtection="1">
      <alignment vertical="top" wrapText="1"/>
      <protection hidden="1"/>
    </xf>
    <xf numFmtId="0" fontId="5" fillId="0" borderId="2" xfId="0" applyFont="1" applyBorder="1" applyAlignment="1" applyProtection="1">
      <alignment vertical="top" wrapText="1"/>
      <protection hidden="1"/>
    </xf>
    <xf numFmtId="0" fontId="0" fillId="8" borderId="4" xfId="0" applyFill="1" applyBorder="1" applyAlignment="1" applyProtection="1">
      <alignment horizontal="center" vertical="center"/>
      <protection hidden="1"/>
    </xf>
    <xf numFmtId="0" fontId="0" fillId="8" borderId="4" xfId="0" applyFill="1" applyBorder="1" applyAlignment="1" applyProtection="1">
      <alignment horizontal="center" vertical="center" wrapText="1"/>
      <protection hidden="1"/>
    </xf>
    <xf numFmtId="1" fontId="0" fillId="8" borderId="4" xfId="2" applyNumberFormat="1" applyFont="1" applyFill="1" applyBorder="1" applyAlignment="1" applyProtection="1">
      <alignment horizontal="center" vertical="center" wrapText="1"/>
      <protection hidden="1"/>
    </xf>
    <xf numFmtId="9" fontId="0" fillId="8" borderId="4" xfId="0" applyNumberFormat="1" applyFill="1" applyBorder="1" applyAlignment="1" applyProtection="1">
      <alignment horizontal="center" vertical="center"/>
      <protection hidden="1"/>
    </xf>
    <xf numFmtId="0" fontId="5" fillId="8" borderId="4" xfId="0" applyFont="1" applyFill="1" applyBorder="1" applyAlignment="1" applyProtection="1">
      <alignment horizontal="center" vertical="center" wrapText="1"/>
      <protection hidden="1"/>
    </xf>
    <xf numFmtId="1" fontId="0" fillId="0" borderId="4" xfId="0" applyNumberFormat="1" applyBorder="1" applyAlignment="1" applyProtection="1">
      <alignment wrapText="1"/>
      <protection hidden="1"/>
    </xf>
    <xf numFmtId="0" fontId="4" fillId="8" borderId="4" xfId="0" applyFont="1" applyFill="1" applyBorder="1" applyAlignment="1" applyProtection="1">
      <alignment horizontal="center" vertical="center"/>
      <protection hidden="1"/>
    </xf>
    <xf numFmtId="0" fontId="5" fillId="8" borderId="4" xfId="0" applyFont="1" applyFill="1" applyBorder="1" applyAlignment="1" applyProtection="1">
      <alignment horizontal="center" vertical="top" wrapText="1"/>
      <protection hidden="1"/>
    </xf>
    <xf numFmtId="1" fontId="0" fillId="8" borderId="4" xfId="0" applyNumberFormat="1" applyFill="1" applyBorder="1" applyAlignment="1" applyProtection="1">
      <alignment horizontal="center" vertical="center" wrapText="1"/>
      <protection hidden="1"/>
    </xf>
    <xf numFmtId="1" fontId="0" fillId="0" borderId="4" xfId="2" applyNumberFormat="1" applyFont="1" applyBorder="1" applyProtection="1">
      <protection hidden="1"/>
    </xf>
    <xf numFmtId="0" fontId="2" fillId="0" borderId="0" xfId="0" applyFont="1" applyAlignment="1">
      <alignment wrapText="1"/>
    </xf>
    <xf numFmtId="166" fontId="30" fillId="4" borderId="1" xfId="0" applyNumberFormat="1" applyFont="1" applyFill="1" applyBorder="1" applyAlignment="1" applyProtection="1">
      <alignment horizontal="center" vertical="center" wrapText="1"/>
      <protection hidden="1"/>
    </xf>
    <xf numFmtId="164" fontId="30" fillId="4" borderId="1" xfId="0" applyNumberFormat="1" applyFont="1" applyFill="1" applyBorder="1" applyAlignment="1" applyProtection="1">
      <alignment horizontal="center" vertical="center" wrapText="1"/>
      <protection hidden="1"/>
    </xf>
    <xf numFmtId="0" fontId="19" fillId="4" borderId="1" xfId="0" applyFont="1" applyFill="1" applyBorder="1" applyAlignment="1" applyProtection="1">
      <alignment horizontal="left" vertical="top" wrapText="1"/>
      <protection hidden="1"/>
    </xf>
    <xf numFmtId="0" fontId="2" fillId="0" borderId="1" xfId="0" applyFont="1" applyBorder="1" applyAlignment="1" applyProtection="1">
      <alignment horizontal="left" vertical="top" wrapText="1"/>
      <protection locked="0"/>
    </xf>
    <xf numFmtId="166" fontId="30" fillId="0" borderId="5" xfId="0" applyNumberFormat="1" applyFont="1" applyBorder="1" applyAlignment="1" applyProtection="1">
      <alignment horizontal="center" vertical="center" wrapText="1"/>
      <protection hidden="1"/>
    </xf>
    <xf numFmtId="164" fontId="30" fillId="0" borderId="5" xfId="0" applyNumberFormat="1" applyFont="1" applyBorder="1" applyAlignment="1" applyProtection="1">
      <alignment horizontal="center" vertical="center" wrapText="1"/>
      <protection hidden="1"/>
    </xf>
    <xf numFmtId="0" fontId="19" fillId="0" borderId="5" xfId="0" applyFont="1" applyBorder="1" applyAlignment="1" applyProtection="1">
      <alignment horizontal="left" vertical="top" wrapText="1"/>
      <protection hidden="1"/>
    </xf>
    <xf numFmtId="0" fontId="2" fillId="0" borderId="5" xfId="0" applyFont="1" applyBorder="1" applyAlignment="1" applyProtection="1">
      <alignment horizontal="left" vertical="top" wrapText="1"/>
      <protection hidden="1"/>
    </xf>
    <xf numFmtId="0" fontId="2" fillId="0" borderId="5" xfId="0" applyFont="1" applyBorder="1" applyAlignment="1" applyProtection="1">
      <alignment wrapText="1"/>
      <protection hidden="1"/>
    </xf>
    <xf numFmtId="164" fontId="30" fillId="4" borderId="2" xfId="0" applyNumberFormat="1" applyFont="1" applyFill="1" applyBorder="1" applyAlignment="1" applyProtection="1">
      <alignment horizontal="center" vertical="center" wrapText="1"/>
      <protection hidden="1"/>
    </xf>
    <xf numFmtId="164" fontId="24" fillId="4" borderId="2" xfId="0" applyNumberFormat="1" applyFont="1" applyFill="1" applyBorder="1" applyAlignment="1" applyProtection="1">
      <alignment horizontal="center" vertical="center" wrapText="1"/>
      <protection hidden="1"/>
    </xf>
    <xf numFmtId="0" fontId="21" fillId="0" borderId="2"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164" fontId="30" fillId="4" borderId="0" xfId="0" applyNumberFormat="1" applyFont="1" applyFill="1" applyAlignment="1" applyProtection="1">
      <alignment horizontal="center" vertical="center" wrapText="1"/>
      <protection hidden="1"/>
    </xf>
    <xf numFmtId="164" fontId="24" fillId="4" borderId="0" xfId="0" applyNumberFormat="1" applyFont="1" applyFill="1" applyAlignment="1" applyProtection="1">
      <alignment horizontal="center" vertical="center" wrapText="1"/>
      <protection hidden="1"/>
    </xf>
    <xf numFmtId="0" fontId="2" fillId="4" borderId="0" xfId="0" applyFont="1" applyFill="1" applyProtection="1">
      <protection hidden="1"/>
    </xf>
    <xf numFmtId="0" fontId="26" fillId="4" borderId="0" xfId="0" applyFont="1" applyFill="1" applyProtection="1">
      <protection hidden="1"/>
    </xf>
    <xf numFmtId="0" fontId="8" fillId="0" borderId="4" xfId="0" applyFont="1" applyBorder="1" applyAlignment="1" applyProtection="1">
      <alignment horizontal="center" vertical="center"/>
      <protection hidden="1"/>
    </xf>
    <xf numFmtId="0" fontId="8" fillId="3" borderId="4" xfId="0" applyFont="1" applyFill="1" applyBorder="1" applyAlignment="1" applyProtection="1">
      <alignment horizontal="center" vertical="center"/>
      <protection hidden="1"/>
    </xf>
    <xf numFmtId="0" fontId="14" fillId="3" borderId="0" xfId="0" applyFont="1" applyFill="1" applyProtection="1">
      <protection hidden="1"/>
    </xf>
    <xf numFmtId="0" fontId="27" fillId="4" borderId="0" xfId="0" applyFont="1" applyFill="1" applyAlignment="1" applyProtection="1">
      <alignment wrapText="1"/>
      <protection hidden="1"/>
    </xf>
    <xf numFmtId="0" fontId="14" fillId="3" borderId="0" xfId="0" applyFont="1" applyFill="1" applyAlignment="1" applyProtection="1">
      <alignment horizontal="center" vertical="center" wrapText="1"/>
      <protection hidden="1"/>
    </xf>
    <xf numFmtId="0" fontId="28" fillId="0" borderId="0" xfId="0" applyFont="1" applyProtection="1">
      <protection hidden="1"/>
    </xf>
    <xf numFmtId="0" fontId="12" fillId="0" borderId="0" xfId="0" applyFont="1" applyAlignment="1" applyProtection="1">
      <alignment vertical="top"/>
      <protection hidden="1"/>
    </xf>
    <xf numFmtId="0" fontId="6" fillId="0" borderId="0" xfId="0" applyFont="1" applyAlignment="1" applyProtection="1">
      <alignment vertical="top"/>
      <protection hidden="1"/>
    </xf>
    <xf numFmtId="0" fontId="0" fillId="0" borderId="1" xfId="0" applyBorder="1" applyAlignment="1" applyProtection="1">
      <alignment horizontal="center"/>
      <protection hidden="1"/>
    </xf>
    <xf numFmtId="0" fontId="0" fillId="0" borderId="1" xfId="0" applyBorder="1" applyAlignment="1" applyProtection="1">
      <alignment wrapText="1"/>
      <protection hidden="1"/>
    </xf>
    <xf numFmtId="0" fontId="5" fillId="0" borderId="2" xfId="0" applyFont="1" applyBorder="1" applyAlignment="1" applyProtection="1">
      <alignment vertical="center" wrapText="1"/>
      <protection hidden="1"/>
    </xf>
    <xf numFmtId="0" fontId="0" fillId="0" borderId="2" xfId="0" applyBorder="1" applyProtection="1">
      <protection hidden="1"/>
    </xf>
    <xf numFmtId="0" fontId="0" fillId="0" borderId="2" xfId="0" applyBorder="1" applyAlignment="1" applyProtection="1">
      <alignment horizontal="left" vertical="top" wrapText="1"/>
      <protection hidden="1"/>
    </xf>
    <xf numFmtId="0" fontId="0" fillId="0" borderId="2" xfId="0" applyBorder="1" applyAlignment="1" applyProtection="1">
      <alignment wrapText="1"/>
      <protection hidden="1"/>
    </xf>
    <xf numFmtId="0" fontId="5" fillId="0" borderId="5" xfId="0" applyFont="1" applyBorder="1" applyAlignment="1" applyProtection="1">
      <alignment horizontal="center" vertical="center" wrapText="1"/>
      <protection hidden="1"/>
    </xf>
    <xf numFmtId="0" fontId="5" fillId="0" borderId="5" xfId="0" applyFont="1" applyBorder="1" applyAlignment="1" applyProtection="1">
      <alignment horizontal="left" vertical="top" wrapText="1"/>
      <protection hidden="1"/>
    </xf>
    <xf numFmtId="0" fontId="0" fillId="0" borderId="5" xfId="0" applyBorder="1" applyAlignment="1" applyProtection="1">
      <alignment horizontal="center"/>
      <protection hidden="1"/>
    </xf>
    <xf numFmtId="0" fontId="0" fillId="0" borderId="5" xfId="0" applyBorder="1" applyAlignment="1" applyProtection="1">
      <alignment wrapText="1"/>
      <protection hidden="1"/>
    </xf>
    <xf numFmtId="0" fontId="0" fillId="0" borderId="5" xfId="0" applyBorder="1" applyAlignment="1" applyProtection="1">
      <alignment horizontal="center" vertical="center"/>
      <protection hidden="1"/>
    </xf>
    <xf numFmtId="0" fontId="5" fillId="2" borderId="5" xfId="0" applyFont="1" applyFill="1" applyBorder="1" applyAlignment="1" applyProtection="1">
      <alignment horizontal="left" vertical="top" wrapText="1"/>
      <protection hidden="1"/>
    </xf>
    <xf numFmtId="0" fontId="0" fillId="0" borderId="0" xfId="0" applyAlignment="1" applyProtection="1">
      <alignment vertical="center"/>
      <protection hidden="1"/>
    </xf>
    <xf numFmtId="0" fontId="5" fillId="2" borderId="2" xfId="0" applyFont="1" applyFill="1" applyBorder="1" applyAlignment="1" applyProtection="1">
      <alignment vertical="top" wrapText="1"/>
      <protection hidden="1"/>
    </xf>
    <xf numFmtId="0" fontId="5" fillId="2" borderId="4" xfId="0" applyFont="1" applyFill="1" applyBorder="1" applyAlignment="1" applyProtection="1">
      <alignment vertical="top" wrapText="1"/>
      <protection hidden="1"/>
    </xf>
    <xf numFmtId="0" fontId="0" fillId="0" borderId="4" xfId="0" applyBorder="1" applyAlignment="1" applyProtection="1">
      <alignment horizontal="left" vertical="center" wrapText="1"/>
      <protection hidden="1"/>
    </xf>
    <xf numFmtId="0" fontId="0" fillId="0" borderId="0" xfId="0" applyAlignment="1" applyProtection="1">
      <alignment horizontal="left" vertical="top" wrapText="1"/>
      <protection hidden="1"/>
    </xf>
    <xf numFmtId="0" fontId="2" fillId="2" borderId="0" xfId="0" applyFont="1" applyFill="1" applyAlignment="1" applyProtection="1">
      <alignment horizontal="center" vertical="center"/>
      <protection hidden="1"/>
    </xf>
    <xf numFmtId="0" fontId="0" fillId="0" borderId="0" xfId="0" applyAlignment="1" applyProtection="1">
      <alignment horizontal="center" vertical="center" wrapText="1"/>
      <protection hidden="1"/>
    </xf>
    <xf numFmtId="0" fontId="0" fillId="0" borderId="0" xfId="0" applyAlignment="1" applyProtection="1">
      <alignment horizontal="center" vertical="center"/>
      <protection hidden="1"/>
    </xf>
    <xf numFmtId="0" fontId="4"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11"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vertical="top" wrapText="1"/>
      <protection locked="0"/>
    </xf>
    <xf numFmtId="0" fontId="11" fillId="0" borderId="5" xfId="0" applyFont="1" applyBorder="1" applyAlignment="1" applyProtection="1">
      <alignment horizontal="center" vertical="center" wrapText="1"/>
      <protection hidden="1"/>
    </xf>
    <xf numFmtId="0" fontId="15" fillId="0" borderId="5" xfId="0" applyFont="1" applyBorder="1" applyAlignment="1" applyProtection="1">
      <alignment vertical="top" wrapText="1"/>
      <protection hidden="1"/>
    </xf>
    <xf numFmtId="0" fontId="8" fillId="3" borderId="2" xfId="0" applyFont="1" applyFill="1" applyBorder="1" applyAlignment="1" applyProtection="1">
      <alignment horizontal="center" vertical="center"/>
      <protection hidden="1"/>
    </xf>
    <xf numFmtId="0" fontId="8" fillId="3" borderId="8" xfId="0" applyFont="1" applyFill="1" applyBorder="1" applyAlignment="1" applyProtection="1">
      <alignment horizontal="center" vertical="center"/>
      <protection hidden="1"/>
    </xf>
    <xf numFmtId="0" fontId="5" fillId="0" borderId="4" xfId="0" applyFont="1" applyBorder="1" applyAlignment="1" applyProtection="1">
      <alignment vertical="top"/>
      <protection hidden="1"/>
    </xf>
    <xf numFmtId="0" fontId="15" fillId="0" borderId="4" xfId="0" applyFont="1" applyBorder="1" applyAlignment="1" applyProtection="1">
      <alignment vertical="top"/>
      <protection hidden="1"/>
    </xf>
    <xf numFmtId="0" fontId="15" fillId="0" borderId="4" xfId="0" applyFont="1" applyBorder="1" applyAlignment="1" applyProtection="1">
      <alignment horizontal="center" vertical="top"/>
      <protection hidden="1"/>
    </xf>
    <xf numFmtId="0" fontId="32" fillId="0" borderId="0" xfId="0" applyFont="1" applyAlignment="1" applyProtection="1">
      <alignment vertical="top"/>
      <protection hidden="1"/>
    </xf>
    <xf numFmtId="0" fontId="32" fillId="0" borderId="4" xfId="0" applyFont="1" applyBorder="1" applyAlignment="1" applyProtection="1">
      <alignment vertical="top"/>
      <protection hidden="1"/>
    </xf>
    <xf numFmtId="0" fontId="32" fillId="0" borderId="4" xfId="0" applyFont="1" applyBorder="1" applyAlignment="1" applyProtection="1">
      <alignment horizontal="center" vertical="top"/>
      <protection hidden="1"/>
    </xf>
    <xf numFmtId="166" fontId="38" fillId="4" borderId="2" xfId="0" applyNumberFormat="1" applyFont="1" applyFill="1" applyBorder="1" applyAlignment="1" applyProtection="1">
      <alignment horizontal="center" vertical="center" wrapText="1"/>
      <protection hidden="1"/>
    </xf>
    <xf numFmtId="166" fontId="39" fillId="4" borderId="2" xfId="0" applyNumberFormat="1" applyFont="1" applyFill="1" applyBorder="1" applyAlignment="1" applyProtection="1">
      <alignment horizontal="center" vertical="center" wrapText="1"/>
      <protection hidden="1"/>
    </xf>
    <xf numFmtId="0" fontId="39" fillId="4" borderId="2" xfId="0" applyFont="1" applyFill="1" applyBorder="1" applyAlignment="1" applyProtection="1">
      <alignment horizontal="left" vertical="top" wrapText="1"/>
      <protection hidden="1"/>
    </xf>
    <xf numFmtId="0" fontId="40" fillId="4" borderId="2" xfId="0" applyFont="1" applyFill="1" applyBorder="1" applyAlignment="1" applyProtection="1">
      <alignment horizontal="left" vertical="top" wrapText="1"/>
      <protection hidden="1"/>
    </xf>
    <xf numFmtId="0" fontId="37" fillId="4" borderId="2" xfId="0" applyFont="1" applyFill="1" applyBorder="1" applyAlignment="1" applyProtection="1">
      <alignment vertical="top" wrapText="1"/>
      <protection hidden="1"/>
    </xf>
    <xf numFmtId="0" fontId="27" fillId="4" borderId="2" xfId="0" applyFont="1" applyFill="1" applyBorder="1" applyAlignment="1" applyProtection="1">
      <alignment vertical="top" wrapText="1"/>
      <protection hidden="1"/>
    </xf>
    <xf numFmtId="0" fontId="10" fillId="6" borderId="9" xfId="0" applyFont="1" applyFill="1" applyBorder="1" applyAlignment="1" applyProtection="1">
      <alignment horizontal="center" vertical="center" wrapText="1"/>
      <protection hidden="1"/>
    </xf>
    <xf numFmtId="0" fontId="10" fillId="6" borderId="5" xfId="0" applyFont="1" applyFill="1" applyBorder="1" applyAlignment="1" applyProtection="1">
      <alignment horizontal="center" vertical="center" wrapText="1"/>
      <protection hidden="1"/>
    </xf>
    <xf numFmtId="0" fontId="26" fillId="0" borderId="5" xfId="0" applyFont="1" applyBorder="1"/>
    <xf numFmtId="0" fontId="10" fillId="6" borderId="15" xfId="0" applyFont="1" applyFill="1" applyBorder="1" applyAlignment="1" applyProtection="1">
      <alignment horizontal="center" vertical="center" wrapText="1"/>
      <protection hidden="1"/>
    </xf>
    <xf numFmtId="0" fontId="10" fillId="6" borderId="13" xfId="0" applyFont="1" applyFill="1" applyBorder="1" applyAlignment="1" applyProtection="1">
      <alignment horizontal="center" vertical="center" wrapText="1"/>
      <protection hidden="1"/>
    </xf>
    <xf numFmtId="0" fontId="26" fillId="0" borderId="13" xfId="0" applyFont="1" applyBorder="1"/>
    <xf numFmtId="0" fontId="5" fillId="4" borderId="4" xfId="0" applyFont="1" applyFill="1" applyBorder="1" applyAlignment="1" applyProtection="1">
      <alignment horizontal="left" vertical="center" wrapText="1"/>
      <protection hidden="1"/>
    </xf>
    <xf numFmtId="0" fontId="15" fillId="7" borderId="4" xfId="0" applyFont="1" applyFill="1" applyBorder="1" applyAlignment="1" applyProtection="1">
      <alignment vertical="top" wrapText="1"/>
      <protection hidden="1"/>
    </xf>
    <xf numFmtId="0" fontId="15" fillId="7" borderId="4" xfId="0" applyFont="1" applyFill="1" applyBorder="1" applyAlignment="1" applyProtection="1">
      <alignment horizontal="left" vertical="top" wrapText="1"/>
      <protection hidden="1"/>
    </xf>
    <xf numFmtId="0" fontId="15" fillId="7" borderId="1" xfId="0" applyFont="1" applyFill="1" applyBorder="1" applyAlignment="1" applyProtection="1">
      <alignment vertical="top" wrapText="1"/>
      <protection hidden="1"/>
    </xf>
    <xf numFmtId="0" fontId="19" fillId="0" borderId="4" xfId="0" applyFont="1" applyBorder="1" applyAlignment="1" applyProtection="1">
      <alignment horizontal="left" vertical="top" wrapText="1"/>
      <protection locked="0"/>
    </xf>
    <xf numFmtId="0" fontId="26" fillId="0" borderId="4" xfId="0" applyFont="1" applyBorder="1" applyAlignment="1" applyProtection="1">
      <alignment wrapText="1"/>
      <protection locked="0"/>
    </xf>
    <xf numFmtId="0" fontId="30" fillId="0" borderId="4" xfId="0" applyFont="1" applyBorder="1" applyAlignment="1" applyProtection="1">
      <alignment vertical="top" wrapText="1"/>
      <protection locked="0"/>
    </xf>
    <xf numFmtId="0" fontId="2" fillId="0" borderId="4" xfId="0" applyFont="1" applyBorder="1" applyAlignment="1" applyProtection="1">
      <alignment wrapText="1"/>
      <protection locked="0"/>
    </xf>
    <xf numFmtId="0" fontId="19" fillId="0" borderId="1" xfId="0" applyFont="1" applyBorder="1" applyAlignment="1" applyProtection="1">
      <alignment horizontal="left" vertical="top" wrapText="1"/>
      <protection locked="0"/>
    </xf>
    <xf numFmtId="0" fontId="2" fillId="0" borderId="1" xfId="0" applyFont="1" applyBorder="1" applyAlignment="1" applyProtection="1">
      <alignment wrapText="1"/>
      <protection locked="0"/>
    </xf>
    <xf numFmtId="0" fontId="7" fillId="6" borderId="4" xfId="0" applyFont="1" applyFill="1" applyBorder="1" applyAlignment="1" applyProtection="1">
      <alignment horizontal="center" vertical="center"/>
      <protection hidden="1"/>
    </xf>
    <xf numFmtId="0" fontId="13" fillId="4" borderId="1" xfId="0" applyFont="1" applyFill="1" applyBorder="1" applyAlignment="1" applyProtection="1">
      <alignment horizontal="center" vertical="top"/>
      <protection hidden="1"/>
    </xf>
    <xf numFmtId="0" fontId="13" fillId="4" borderId="3" xfId="0" applyFont="1" applyFill="1" applyBorder="1" applyAlignment="1" applyProtection="1">
      <alignment horizontal="center" vertical="top"/>
      <protection hidden="1"/>
    </xf>
    <xf numFmtId="0" fontId="13" fillId="4" borderId="1" xfId="0" applyFont="1" applyFill="1" applyBorder="1" applyAlignment="1" applyProtection="1">
      <alignment horizontal="center" vertical="top" wrapText="1"/>
      <protection hidden="1"/>
    </xf>
    <xf numFmtId="0" fontId="13" fillId="4" borderId="3" xfId="0" applyFont="1" applyFill="1" applyBorder="1" applyAlignment="1" applyProtection="1">
      <alignment horizontal="center" vertical="top" wrapText="1"/>
      <protection hidden="1"/>
    </xf>
    <xf numFmtId="0" fontId="13" fillId="4" borderId="2" xfId="0" applyFont="1" applyFill="1" applyBorder="1" applyAlignment="1" applyProtection="1">
      <alignment horizontal="center" vertical="top" wrapText="1"/>
      <protection hidden="1"/>
    </xf>
    <xf numFmtId="0" fontId="7" fillId="6" borderId="0" xfId="0" applyFont="1" applyFill="1" applyAlignment="1" applyProtection="1">
      <alignment horizontal="center" vertical="top"/>
      <protection hidden="1"/>
    </xf>
    <xf numFmtId="0" fontId="7" fillId="6" borderId="12" xfId="0" applyFont="1" applyFill="1" applyBorder="1" applyAlignment="1" applyProtection="1">
      <alignment horizontal="center" vertical="top"/>
      <protection hidden="1"/>
    </xf>
    <xf numFmtId="0" fontId="5" fillId="4" borderId="13" xfId="0" applyFont="1" applyFill="1" applyBorder="1" applyAlignment="1" applyProtection="1">
      <alignment horizontal="left" vertical="top" wrapText="1"/>
      <protection hidden="1"/>
    </xf>
    <xf numFmtId="0" fontId="5" fillId="4" borderId="14" xfId="0" applyFont="1" applyFill="1" applyBorder="1" applyAlignment="1" applyProtection="1">
      <alignment horizontal="left" vertical="top" wrapText="1"/>
      <protection hidden="1"/>
    </xf>
    <xf numFmtId="0" fontId="10" fillId="3" borderId="2"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35" fillId="6" borderId="0" xfId="0" applyFont="1" applyFill="1" applyAlignment="1" applyProtection="1">
      <alignment horizontal="center" vertical="center"/>
      <protection hidden="1"/>
    </xf>
    <xf numFmtId="0" fontId="35" fillId="6" borderId="12" xfId="0" applyFont="1" applyFill="1" applyBorder="1" applyAlignment="1" applyProtection="1">
      <alignment horizontal="center" vertical="center"/>
      <protection hidden="1"/>
    </xf>
    <xf numFmtId="0" fontId="2" fillId="7" borderId="0" xfId="0" applyFont="1" applyFill="1" applyAlignment="1" applyProtection="1">
      <alignment horizontal="center" vertical="top"/>
      <protection hidden="1"/>
    </xf>
    <xf numFmtId="0" fontId="2" fillId="7" borderId="12" xfId="0" applyFont="1" applyFill="1" applyBorder="1" applyAlignment="1" applyProtection="1">
      <alignment horizontal="center" vertical="top"/>
      <protection hidden="1"/>
    </xf>
    <xf numFmtId="0" fontId="0" fillId="4" borderId="1" xfId="0"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0" fillId="4" borderId="2" xfId="0" applyFill="1" applyBorder="1" applyAlignment="1" applyProtection="1">
      <alignment horizontal="center" vertical="center"/>
      <protection hidden="1"/>
    </xf>
    <xf numFmtId="0" fontId="5" fillId="4" borderId="1"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left" vertical="top" wrapText="1"/>
      <protection hidden="1"/>
    </xf>
    <xf numFmtId="0" fontId="5" fillId="4" borderId="3" xfId="0" applyFont="1" applyFill="1" applyBorder="1" applyAlignment="1" applyProtection="1">
      <alignment horizontal="left" vertical="top" wrapText="1"/>
      <protection hidden="1"/>
    </xf>
    <xf numFmtId="0" fontId="5" fillId="4" borderId="2"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wrapText="1"/>
      <protection locked="0" hidden="1"/>
    </xf>
    <xf numFmtId="0" fontId="5" fillId="2" borderId="3" xfId="0" applyFont="1" applyFill="1" applyBorder="1" applyAlignment="1" applyProtection="1">
      <alignment horizontal="left" vertical="top" wrapText="1"/>
      <protection locked="0" hidden="1"/>
    </xf>
    <xf numFmtId="0" fontId="5" fillId="2" borderId="2" xfId="0" applyFont="1" applyFill="1" applyBorder="1" applyAlignment="1" applyProtection="1">
      <alignment horizontal="left" vertical="top" wrapText="1"/>
      <protection locked="0" hidden="1"/>
    </xf>
    <xf numFmtId="164" fontId="5" fillId="4" borderId="1" xfId="0" applyNumberFormat="1" applyFont="1" applyFill="1" applyBorder="1" applyAlignment="1" applyProtection="1">
      <alignment horizontal="center" vertical="center" wrapText="1"/>
      <protection hidden="1"/>
    </xf>
    <xf numFmtId="164" fontId="5" fillId="4" borderId="3" xfId="0" applyNumberFormat="1" applyFont="1" applyFill="1" applyBorder="1" applyAlignment="1" applyProtection="1">
      <alignment horizontal="center" vertical="center" wrapText="1"/>
      <protection hidden="1"/>
    </xf>
    <xf numFmtId="164" fontId="5" fillId="4" borderId="2" xfId="0" applyNumberFormat="1"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left" vertical="top" wrapText="1"/>
      <protection hidden="1"/>
    </xf>
    <xf numFmtId="0" fontId="5" fillId="2" borderId="4" xfId="0" applyFont="1" applyFill="1" applyBorder="1" applyAlignment="1" applyProtection="1">
      <alignment horizontal="left" vertical="top" wrapText="1"/>
      <protection locked="0" hidden="1"/>
    </xf>
    <xf numFmtId="0" fontId="0" fillId="4" borderId="4" xfId="0" applyFill="1" applyBorder="1" applyAlignment="1" applyProtection="1">
      <alignment horizontal="center" vertical="center"/>
      <protection hidden="1"/>
    </xf>
    <xf numFmtId="164" fontId="5" fillId="4" borderId="4" xfId="0" applyNumberFormat="1" applyFont="1" applyFill="1" applyBorder="1" applyAlignment="1" applyProtection="1">
      <alignment horizontal="center" vertical="center" wrapText="1"/>
      <protection hidden="1"/>
    </xf>
    <xf numFmtId="166" fontId="5" fillId="4" borderId="4" xfId="0" applyNumberFormat="1" applyFont="1" applyFill="1" applyBorder="1" applyAlignment="1" applyProtection="1">
      <alignment horizontal="center" vertical="center" wrapText="1"/>
      <protection hidden="1"/>
    </xf>
    <xf numFmtId="0" fontId="42" fillId="6" borderId="0" xfId="0" applyFont="1" applyFill="1" applyAlignment="1" applyProtection="1">
      <alignment horizontal="center" vertical="center" wrapText="1"/>
      <protection hidden="1"/>
    </xf>
    <xf numFmtId="0" fontId="42" fillId="6" borderId="12" xfId="0" applyFont="1" applyFill="1" applyBorder="1" applyAlignment="1" applyProtection="1">
      <alignment horizontal="center" vertical="center" wrapText="1"/>
      <protection hidden="1"/>
    </xf>
    <xf numFmtId="166" fontId="5" fillId="4" borderId="1" xfId="0" applyNumberFormat="1" applyFont="1" applyFill="1" applyBorder="1" applyAlignment="1" applyProtection="1">
      <alignment horizontal="center" vertical="center" wrapText="1"/>
      <protection hidden="1"/>
    </xf>
    <xf numFmtId="166" fontId="5" fillId="4" borderId="3" xfId="0" applyNumberFormat="1" applyFont="1" applyFill="1" applyBorder="1" applyAlignment="1" applyProtection="1">
      <alignment horizontal="center" vertical="center" wrapText="1"/>
      <protection hidden="1"/>
    </xf>
    <xf numFmtId="166" fontId="5" fillId="4" borderId="2" xfId="0" applyNumberFormat="1" applyFont="1" applyFill="1" applyBorder="1" applyAlignment="1" applyProtection="1">
      <alignment horizontal="center" vertical="center" wrapText="1"/>
      <protection hidden="1"/>
    </xf>
    <xf numFmtId="166" fontId="5" fillId="4" borderId="1" xfId="0" quotePrefix="1" applyNumberFormat="1" applyFont="1" applyFill="1" applyBorder="1" applyAlignment="1" applyProtection="1">
      <alignment horizontal="center" vertical="center" wrapText="1"/>
      <protection hidden="1"/>
    </xf>
    <xf numFmtId="166" fontId="5" fillId="4" borderId="3" xfId="0" quotePrefix="1" applyNumberFormat="1" applyFont="1" applyFill="1" applyBorder="1" applyAlignment="1" applyProtection="1">
      <alignment horizontal="center" vertical="center" wrapText="1"/>
      <protection hidden="1"/>
    </xf>
    <xf numFmtId="166" fontId="5" fillId="4" borderId="2" xfId="0" quotePrefix="1" applyNumberFormat="1" applyFont="1" applyFill="1" applyBorder="1" applyAlignment="1" applyProtection="1">
      <alignment horizontal="center" vertical="center" wrapText="1"/>
      <protection hidden="1"/>
    </xf>
    <xf numFmtId="165" fontId="5" fillId="4" borderId="4" xfId="0" quotePrefix="1" applyNumberFormat="1" applyFont="1" applyFill="1" applyBorder="1" applyAlignment="1" applyProtection="1">
      <alignment horizontal="center" vertical="center" wrapText="1"/>
      <protection hidden="1"/>
    </xf>
    <xf numFmtId="0" fontId="5" fillId="5" borderId="1" xfId="0" applyFont="1" applyFill="1" applyBorder="1" applyAlignment="1" applyProtection="1">
      <alignment horizontal="left" vertical="top" wrapText="1"/>
      <protection hidden="1"/>
    </xf>
    <xf numFmtId="0" fontId="5" fillId="5" borderId="3" xfId="0" applyFont="1" applyFill="1" applyBorder="1" applyAlignment="1" applyProtection="1">
      <alignment horizontal="left" vertical="top" wrapText="1"/>
      <protection hidden="1"/>
    </xf>
    <xf numFmtId="0" fontId="5" fillId="5" borderId="2" xfId="0" applyFont="1" applyFill="1" applyBorder="1" applyAlignment="1" applyProtection="1">
      <alignment horizontal="left" vertical="top" wrapText="1"/>
      <protection hidden="1"/>
    </xf>
    <xf numFmtId="165" fontId="5" fillId="4" borderId="1" xfId="0" quotePrefix="1" applyNumberFormat="1" applyFont="1" applyFill="1" applyBorder="1" applyAlignment="1" applyProtection="1">
      <alignment horizontal="center" vertical="center" wrapText="1"/>
      <protection hidden="1"/>
    </xf>
    <xf numFmtId="165" fontId="5" fillId="4" borderId="3" xfId="0" quotePrefix="1" applyNumberFormat="1" applyFont="1" applyFill="1" applyBorder="1" applyAlignment="1" applyProtection="1">
      <alignment horizontal="center" vertical="center" wrapText="1"/>
      <protection hidden="1"/>
    </xf>
    <xf numFmtId="165" fontId="5" fillId="4" borderId="2" xfId="0" quotePrefix="1" applyNumberFormat="1" applyFont="1" applyFill="1" applyBorder="1" applyAlignment="1" applyProtection="1">
      <alignment horizontal="center" vertical="center" wrapText="1"/>
      <protection hidden="1"/>
    </xf>
    <xf numFmtId="0" fontId="7" fillId="6" borderId="0" xfId="0" applyFont="1" applyFill="1" applyAlignment="1" applyProtection="1">
      <alignment horizontal="center" vertical="center"/>
      <protection hidden="1"/>
    </xf>
    <xf numFmtId="0" fontId="7" fillId="6" borderId="12" xfId="0" applyFont="1" applyFill="1" applyBorder="1" applyAlignment="1" applyProtection="1">
      <alignment horizontal="center" vertical="center"/>
      <protection hidden="1"/>
    </xf>
    <xf numFmtId="0" fontId="0" fillId="4" borderId="5" xfId="0" applyFill="1" applyBorder="1" applyAlignment="1" applyProtection="1">
      <alignment horizontal="center"/>
      <protection hidden="1"/>
    </xf>
    <xf numFmtId="0" fontId="0" fillId="4" borderId="10" xfId="0" applyFill="1" applyBorder="1" applyAlignment="1" applyProtection="1">
      <alignment horizontal="center"/>
      <protection hidden="1"/>
    </xf>
    <xf numFmtId="0" fontId="42" fillId="6" borderId="5" xfId="0" applyFont="1" applyFill="1" applyBorder="1" applyAlignment="1" applyProtection="1">
      <alignment horizontal="center" vertical="center" wrapText="1"/>
      <protection hidden="1"/>
    </xf>
    <xf numFmtId="0" fontId="42" fillId="6" borderId="10" xfId="0" applyFont="1" applyFill="1" applyBorder="1" applyAlignment="1" applyProtection="1">
      <alignment horizontal="center" vertical="center" wrapText="1"/>
      <protection hidden="1"/>
    </xf>
    <xf numFmtId="0" fontId="5" fillId="4" borderId="1" xfId="0" applyFont="1" applyFill="1" applyBorder="1" applyAlignment="1" applyProtection="1">
      <alignment vertical="top" wrapText="1"/>
      <protection hidden="1"/>
    </xf>
    <xf numFmtId="0" fontId="5" fillId="4" borderId="3" xfId="0" applyFont="1" applyFill="1" applyBorder="1" applyAlignment="1" applyProtection="1">
      <alignment vertical="top" wrapText="1"/>
      <protection hidden="1"/>
    </xf>
    <xf numFmtId="0" fontId="10" fillId="6" borderId="4"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left" vertical="top" wrapText="1"/>
      <protection locked="0" hidden="1"/>
    </xf>
    <xf numFmtId="0" fontId="5" fillId="2" borderId="7" xfId="0" applyFont="1" applyFill="1" applyBorder="1" applyAlignment="1" applyProtection="1">
      <alignment horizontal="left" vertical="top" wrapText="1"/>
      <protection locked="0" hidden="1"/>
    </xf>
    <xf numFmtId="0" fontId="5" fillId="2" borderId="8" xfId="0" applyFont="1" applyFill="1" applyBorder="1" applyAlignment="1" applyProtection="1">
      <alignment horizontal="left" vertical="top" wrapText="1"/>
      <protection locked="0" hidden="1"/>
    </xf>
    <xf numFmtId="0" fontId="5" fillId="2" borderId="6" xfId="0" applyFont="1" applyFill="1" applyBorder="1" applyAlignment="1" applyProtection="1">
      <alignment horizontal="center" vertical="top" wrapText="1"/>
      <protection locked="0" hidden="1"/>
    </xf>
    <xf numFmtId="0" fontId="5" fillId="2" borderId="7" xfId="0" applyFont="1" applyFill="1" applyBorder="1" applyAlignment="1" applyProtection="1">
      <alignment horizontal="center" vertical="top" wrapText="1"/>
      <protection locked="0" hidden="1"/>
    </xf>
    <xf numFmtId="0" fontId="5" fillId="2" borderId="8" xfId="0" applyFont="1" applyFill="1" applyBorder="1" applyAlignment="1" applyProtection="1">
      <alignment horizontal="center" vertical="top" wrapText="1"/>
      <protection locked="0" hidden="1"/>
    </xf>
    <xf numFmtId="0" fontId="34" fillId="4" borderId="0" xfId="0" applyFont="1" applyFill="1" applyAlignment="1" applyProtection="1">
      <alignment horizontal="center" vertical="top" wrapText="1"/>
      <protection hidden="1"/>
    </xf>
    <xf numFmtId="0" fontId="15" fillId="4" borderId="0" xfId="0" applyFont="1" applyFill="1" applyAlignment="1" applyProtection="1">
      <alignment horizontal="center" vertical="top" wrapText="1"/>
      <protection hidden="1"/>
    </xf>
    <xf numFmtId="0" fontId="12" fillId="4" borderId="0" xfId="0" applyFont="1" applyFill="1" applyAlignment="1" applyProtection="1">
      <alignment horizontal="center" vertical="top" wrapText="1"/>
      <protection hidden="1"/>
    </xf>
    <xf numFmtId="0" fontId="14" fillId="3" borderId="5" xfId="0" applyFont="1" applyFill="1" applyBorder="1" applyAlignment="1" applyProtection="1">
      <alignment horizontal="center"/>
      <protection hidden="1"/>
    </xf>
    <xf numFmtId="0" fontId="14" fillId="3" borderId="0" xfId="0" applyFont="1" applyFill="1" applyAlignment="1" applyProtection="1">
      <alignment horizontal="center"/>
      <protection hidden="1"/>
    </xf>
    <xf numFmtId="0" fontId="21" fillId="4" borderId="11" xfId="0" applyFont="1" applyFill="1" applyBorder="1" applyAlignment="1" applyProtection="1">
      <alignment horizontal="center" vertical="center" wrapText="1"/>
      <protection hidden="1"/>
    </xf>
    <xf numFmtId="0" fontId="21" fillId="4" borderId="0" xfId="0" applyFont="1" applyFill="1" applyAlignment="1" applyProtection="1">
      <alignment horizontal="center" vertical="center" wrapText="1"/>
      <protection hidden="1"/>
    </xf>
    <xf numFmtId="0" fontId="33" fillId="4" borderId="0" xfId="0" applyFont="1" applyFill="1" applyAlignment="1" applyProtection="1">
      <alignment horizontal="center" vertical="top" wrapText="1"/>
      <protection hidden="1"/>
    </xf>
    <xf numFmtId="0" fontId="2" fillId="4" borderId="0" xfId="0" applyFont="1" applyFill="1" applyAlignment="1" applyProtection="1">
      <alignment horizontal="center"/>
      <protection hidden="1"/>
    </xf>
    <xf numFmtId="0" fontId="8" fillId="0" borderId="5"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3" borderId="5" xfId="0" applyFont="1" applyFill="1" applyBorder="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8" fillId="4" borderId="5" xfId="0" applyFont="1" applyFill="1" applyBorder="1" applyAlignment="1" applyProtection="1">
      <alignment horizontal="center" vertical="center" wrapText="1"/>
      <protection hidden="1"/>
    </xf>
    <xf numFmtId="0" fontId="8" fillId="4" borderId="0" xfId="0" applyFont="1" applyFill="1" applyAlignment="1" applyProtection="1">
      <alignment horizontal="center" vertical="center" wrapText="1"/>
      <protection hidden="1"/>
    </xf>
    <xf numFmtId="0" fontId="18" fillId="4" borderId="4" xfId="0" applyFont="1" applyFill="1" applyBorder="1" applyAlignment="1" applyProtection="1">
      <alignment horizontal="left" vertical="center" wrapText="1"/>
      <protection hidden="1"/>
    </xf>
    <xf numFmtId="0" fontId="5" fillId="4" borderId="4" xfId="0" applyFont="1" applyFill="1" applyBorder="1" applyAlignment="1" applyProtection="1">
      <alignment horizontal="center" vertical="top" wrapText="1"/>
      <protection hidden="1"/>
    </xf>
    <xf numFmtId="0" fontId="14" fillId="3" borderId="5" xfId="0" applyFont="1" applyFill="1" applyBorder="1" applyAlignment="1" applyProtection="1">
      <alignment horizontal="center" vertical="center" wrapText="1"/>
      <protection hidden="1"/>
    </xf>
    <xf numFmtId="0" fontId="14" fillId="3" borderId="0" xfId="0" applyFont="1" applyFill="1" applyAlignment="1" applyProtection="1">
      <alignment horizontal="center" vertical="center" wrapText="1"/>
      <protection hidden="1"/>
    </xf>
    <xf numFmtId="0" fontId="5" fillId="4" borderId="9" xfId="0" applyFont="1" applyFill="1" applyBorder="1" applyAlignment="1" applyProtection="1">
      <alignment horizontal="left" vertical="top" wrapText="1"/>
      <protection hidden="1"/>
    </xf>
    <xf numFmtId="0" fontId="5" fillId="4" borderId="5" xfId="0" applyFont="1" applyFill="1" applyBorder="1" applyAlignment="1" applyProtection="1">
      <alignment horizontal="left" vertical="top" wrapText="1"/>
      <protection hidden="1"/>
    </xf>
    <xf numFmtId="0" fontId="7" fillId="6" borderId="6" xfId="0" applyFont="1" applyFill="1" applyBorder="1" applyAlignment="1" applyProtection="1">
      <alignment horizontal="center" vertical="center"/>
      <protection hidden="1"/>
    </xf>
    <xf numFmtId="0" fontId="7" fillId="6" borderId="7" xfId="0" applyFont="1" applyFill="1" applyBorder="1" applyAlignment="1" applyProtection="1">
      <alignment horizontal="center" vertical="center"/>
      <protection hidden="1"/>
    </xf>
  </cellXfs>
  <cellStyles count="3">
    <cellStyle name="Hyperlink" xfId="1" builtinId="8"/>
    <cellStyle name="Normal" xfId="0" builtinId="0"/>
    <cellStyle name="Percent" xfId="2" builtinId="5"/>
  </cellStyles>
  <dxfs count="210">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7"/>
        </patternFill>
      </fill>
    </dxf>
    <dxf>
      <fill>
        <patternFill>
          <bgColor theme="9"/>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9"/>
        </patternFill>
      </fill>
    </dxf>
    <dxf>
      <fill>
        <patternFill patternType="lightGray">
          <fgColor theme="2" tint="-0.24994659260841701"/>
          <bgColor theme="2" tint="-9.9887081514938816E-2"/>
        </patternFill>
      </fill>
    </dxf>
    <dxf>
      <fill>
        <patternFill>
          <bgColor theme="7"/>
        </patternFill>
      </fill>
    </dxf>
    <dxf>
      <fill>
        <gradientFill type="path" left="0.5" right="0.5" top="0.5" bottom="0.5">
          <stop position="0">
            <color theme="0"/>
          </stop>
          <stop position="1">
            <color rgb="FFC00000"/>
          </stop>
        </gradient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bgColor theme="9"/>
        </patternFill>
      </fill>
    </dxf>
    <dxf>
      <fill>
        <patternFill>
          <bgColor theme="7"/>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7"/>
        </patternFill>
      </fill>
    </dxf>
    <dxf>
      <fill>
        <patternFill>
          <bgColor theme="9"/>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patternFill>
          <bgColor theme="9"/>
        </patternFill>
      </fill>
    </dxf>
    <dxf>
      <fill>
        <patternFill>
          <bgColor theme="7"/>
        </patternFill>
      </fill>
    </dxf>
    <dxf>
      <fill>
        <gradientFill type="path" left="0.5" right="0.5" top="0.5" bottom="0.5">
          <stop position="0">
            <color theme="0"/>
          </stop>
          <stop position="1">
            <color rgb="FFC00000"/>
          </stop>
        </gradient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9"/>
        </patternFill>
      </fill>
    </dxf>
    <dxf>
      <fill>
        <patternFill>
          <bgColor theme="7"/>
        </patternFill>
      </fill>
    </dxf>
    <dxf>
      <fill>
        <gradientFill type="path" left="0.5" right="0.5" top="0.5" bottom="0.5">
          <stop position="0">
            <color theme="0"/>
          </stop>
          <stop position="1">
            <color rgb="FFC00000"/>
          </stop>
        </gradientFill>
      </fill>
    </dxf>
    <dxf>
      <fill>
        <patternFill>
          <bgColor theme="7"/>
        </patternFill>
      </fill>
    </dxf>
    <dxf>
      <fill>
        <patternFill>
          <bgColor theme="9"/>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patternType="lightGray">
          <fgColor theme="2" tint="-0.24994659260841701"/>
          <bgColor theme="2" tint="-9.9887081514938816E-2"/>
        </patternFill>
      </fill>
    </dxf>
    <dxf>
      <fill>
        <patternFill>
          <bgColor theme="9"/>
        </patternFill>
      </fill>
    </dxf>
    <dxf>
      <fill>
        <patternFill>
          <bgColor theme="7"/>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bgColor theme="7"/>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9"/>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7"/>
        </pattern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bgColor theme="7"/>
        </patternFill>
      </fill>
    </dxf>
    <dxf>
      <fill>
        <gradientFill type="path" left="0.5" right="0.5" top="0.5" bottom="0.5">
          <stop position="0">
            <color theme="0"/>
          </stop>
          <stop position="1">
            <color rgb="FFC00000"/>
          </stop>
        </gradientFill>
      </fill>
    </dxf>
    <dxf>
      <fill>
        <patternFill>
          <bgColor theme="9"/>
        </pattern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patternFill>
          <bgColor theme="9"/>
        </patternFill>
      </fill>
    </dxf>
    <dxf>
      <fill>
        <gradientFill type="path" left="0.5" right="0.5" top="0.5" bottom="0.5">
          <stop position="0">
            <color theme="0"/>
          </stop>
          <stop position="1">
            <color rgb="FFC00000"/>
          </stop>
        </gradientFill>
      </fill>
    </dxf>
    <dxf>
      <fill>
        <patternFill>
          <bgColor theme="7"/>
        </patternFill>
      </fill>
    </dxf>
    <dxf>
      <fill>
        <gradientFill type="path" left="0.5" right="0.5" top="0.5" bottom="0.5">
          <stop position="0">
            <color theme="0"/>
          </stop>
          <stop position="1">
            <color rgb="FFC00000"/>
          </stop>
        </gradientFill>
      </fill>
    </dxf>
    <dxf>
      <fill>
        <patternFill>
          <bgColor theme="9"/>
        </patternFill>
      </fill>
    </dxf>
    <dxf>
      <fill>
        <patternFill patternType="lightGray">
          <fgColor theme="2" tint="-0.24994659260841701"/>
          <bgColor theme="2" tint="-9.9887081514938816E-2"/>
        </patternFill>
      </fill>
    </dxf>
    <dxf>
      <fill>
        <patternFill>
          <bgColor theme="7"/>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7"/>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9"/>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patternType="lightGray">
          <fgColor theme="2" tint="-0.24994659260841701"/>
          <bgColor theme="2" tint="-9.9887081514938816E-2"/>
        </patternFill>
      </fill>
    </dxf>
    <dxf>
      <fill>
        <patternFill>
          <bgColor theme="9"/>
        </patternFill>
      </fill>
    </dxf>
    <dxf>
      <fill>
        <gradientFill type="path" left="0.5" right="0.5" top="0.5" bottom="0.5">
          <stop position="0">
            <color theme="0"/>
          </stop>
          <stop position="1">
            <color rgb="FFC00000"/>
          </stop>
        </gradientFill>
      </fill>
    </dxf>
    <dxf>
      <fill>
        <patternFill>
          <bgColor theme="7"/>
        </pattern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bgColor theme="7"/>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bgColor theme="7"/>
        </pattern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patternFill>
          <bgColor theme="7"/>
        </patternFill>
      </fill>
    </dxf>
    <dxf>
      <fill>
        <patternFill>
          <bgColor theme="9"/>
        </patternFill>
      </fill>
    </dxf>
    <dxf>
      <fill>
        <gradientFill type="path" left="0.5" right="0.5" top="0.5" bottom="0.5">
          <stop position="0">
            <color theme="0"/>
          </stop>
          <stop position="1">
            <color rgb="FFC00000"/>
          </stop>
        </gradientFill>
      </fill>
    </dxf>
    <dxf>
      <fill>
        <patternFill>
          <bgColor theme="7"/>
        </patternFill>
      </fill>
    </dxf>
    <dxf>
      <fill>
        <gradientFill type="path" left="0.5" right="0.5" top="0.5" bottom="0.5">
          <stop position="0">
            <color theme="0"/>
          </stop>
          <stop position="1">
            <color rgb="FFC00000"/>
          </stop>
        </gradientFill>
      </fill>
    </dxf>
    <dxf>
      <fill>
        <patternFill patternType="lightGray">
          <fgColor theme="2" tint="-0.24994659260841701"/>
          <bgColor theme="2" tint="-9.9887081514938816E-2"/>
        </patternFill>
      </fill>
    </dxf>
    <dxf>
      <fill>
        <patternFill>
          <bgColor theme="9"/>
        </patternFill>
      </fill>
    </dxf>
    <dxf>
      <fill>
        <patternFill>
          <bgColor theme="7"/>
        </patternFill>
      </fill>
    </dxf>
    <dxf>
      <fill>
        <gradientFill type="path" left="0.5" right="0.5" top="0.5" bottom="0.5">
          <stop position="0">
            <color theme="0"/>
          </stop>
          <stop position="1">
            <color rgb="FFC00000"/>
          </stop>
        </gradientFill>
      </fill>
    </dxf>
    <dxf>
      <fill>
        <patternFill>
          <bgColor theme="9"/>
        </patternFill>
      </fill>
    </dxf>
    <dxf>
      <fill>
        <patternFill patternType="lightGray">
          <fgColor theme="2" tint="-0.24994659260841701"/>
          <bgColor theme="2" tint="-9.9887081514938816E-2"/>
        </patternFill>
      </fill>
    </dxf>
    <dxf>
      <fill>
        <patternFill patternType="lightGray">
          <fgColor theme="2" tint="-0.24994659260841701"/>
          <bgColor theme="2" tint="-9.9887081514938816E-2"/>
        </patternFill>
      </fill>
    </dxf>
    <dxf>
      <fill>
        <gradientFill type="path" left="0.5" right="0.5" top="0.5" bottom="0.5">
          <stop position="0">
            <color theme="0"/>
          </stop>
          <stop position="1">
            <color rgb="FFC00000"/>
          </stop>
        </gradientFill>
      </fill>
    </dxf>
    <dxf>
      <fill>
        <patternFill>
          <bgColor theme="9"/>
        </patternFill>
      </fill>
    </dxf>
    <dxf>
      <fill>
        <patternFill>
          <bgColor theme="7"/>
        </patternFill>
      </fill>
    </dxf>
  </dxfs>
  <tableStyles count="0" defaultTableStyle="TableStyleMedium2" defaultPivotStyle="PivotStyleLight16"/>
  <colors>
    <mruColors>
      <color rgb="FF3333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400" b="1" baseline="0">
                <a:solidFill>
                  <a:sysClr val="windowText" lastClr="000000"/>
                </a:solidFill>
              </a:rPr>
              <a:t>Summary of Documentation Gaps by PSMS Element</a:t>
            </a:r>
            <a:endParaRPr lang="en-US" sz="1400" b="1">
              <a:solidFill>
                <a:sysClr val="windowText" lastClr="000000"/>
              </a:solidFill>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v>Minimal Conformance</c:v>
          </c:tx>
          <c:spPr>
            <a:solidFill>
              <a:schemeClr val="accent6"/>
            </a:solidFill>
            <a:ln>
              <a:noFill/>
            </a:ln>
            <a:effectLst/>
          </c:spPr>
          <c:invertIfNegative val="0"/>
          <c:cat>
            <c:strRef>
              <c:f>'2 Planning (Gap Survey)'!$C$63:$C$70</c:f>
              <c:strCache>
                <c:ptCount val="8"/>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Competence, Awareness, and Training</c:v>
                </c:pt>
                <c:pt idx="7">
                  <c:v>Documentation and Record Keeping</c:v>
                </c:pt>
              </c:strCache>
            </c:strRef>
          </c:cat>
          <c:val>
            <c:numRef>
              <c:f>'2 Planning (Gap Survey)'!$D$63:$D$70</c:f>
              <c:numCache>
                <c:formatCode>General</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0DE-417F-89D7-32ECB972ABD0}"/>
            </c:ext>
          </c:extLst>
        </c:ser>
        <c:ser>
          <c:idx val="1"/>
          <c:order val="1"/>
          <c:tx>
            <c:v>Not Documented, No Practice</c:v>
          </c:tx>
          <c:spPr>
            <a:solidFill>
              <a:schemeClr val="accent5"/>
            </a:solidFill>
            <a:ln>
              <a:noFill/>
            </a:ln>
            <a:effectLst/>
          </c:spPr>
          <c:invertIfNegative val="0"/>
          <c:cat>
            <c:strRef>
              <c:f>'2 Planning (Gap Survey)'!$C$63:$C$70</c:f>
              <c:strCache>
                <c:ptCount val="8"/>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Competence, Awareness, and Training</c:v>
                </c:pt>
                <c:pt idx="7">
                  <c:v>Documentation and Record Keeping</c:v>
                </c:pt>
              </c:strCache>
            </c:strRef>
          </c:cat>
          <c:val>
            <c:numRef>
              <c:f>'2 Planning (Gap Survey)'!$E$63:$E$70</c:f>
              <c:numCache>
                <c:formatCode>General</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0DE-417F-89D7-32ECB972ABD0}"/>
            </c:ext>
          </c:extLst>
        </c:ser>
        <c:ser>
          <c:idx val="2"/>
          <c:order val="2"/>
          <c:tx>
            <c:v>Not Fully Documented, Some in Practice</c:v>
          </c:tx>
          <c:spPr>
            <a:solidFill>
              <a:schemeClr val="tx2">
                <a:lumMod val="75000"/>
              </a:schemeClr>
            </a:solidFill>
            <a:ln>
              <a:noFill/>
            </a:ln>
            <a:effectLst/>
          </c:spPr>
          <c:invertIfNegative val="0"/>
          <c:cat>
            <c:strRef>
              <c:f>'2 Planning (Gap Survey)'!$C$63:$C$70</c:f>
              <c:strCache>
                <c:ptCount val="8"/>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Competence, Awareness, and Training</c:v>
                </c:pt>
                <c:pt idx="7">
                  <c:v>Documentation and Record Keeping</c:v>
                </c:pt>
              </c:strCache>
            </c:strRef>
          </c:cat>
          <c:val>
            <c:numRef>
              <c:f>'2 Planning (Gap Survey)'!$F$63:$F$70</c:f>
              <c:numCache>
                <c:formatCode>General</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0DE-417F-89D7-32ECB972ABD0}"/>
            </c:ext>
          </c:extLst>
        </c:ser>
        <c:ser>
          <c:idx val="3"/>
          <c:order val="3"/>
          <c:tx>
            <c:v>Not Applicable</c:v>
          </c:tx>
          <c:spPr>
            <a:solidFill>
              <a:schemeClr val="bg2">
                <a:lumMod val="75000"/>
              </a:schemeClr>
            </a:solidFill>
            <a:ln>
              <a:noFill/>
            </a:ln>
            <a:effectLst/>
          </c:spPr>
          <c:invertIfNegative val="0"/>
          <c:cat>
            <c:strRef>
              <c:f>'2 Planning (Gap Survey)'!$C$63:$C$70</c:f>
              <c:strCache>
                <c:ptCount val="8"/>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Competence, Awareness, and Training</c:v>
                </c:pt>
                <c:pt idx="7">
                  <c:v>Documentation and Record Keeping</c:v>
                </c:pt>
              </c:strCache>
            </c:strRef>
          </c:cat>
          <c:val>
            <c:numRef>
              <c:f>'2 Planning (Gap Survey)'!$G$63:$G$70</c:f>
              <c:numCache>
                <c:formatCode>General</c:formatCode>
                <c:ptCount val="8"/>
                <c:pt idx="0">
                  <c:v>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20DE-417F-89D7-32ECB972ABD0}"/>
            </c:ext>
          </c:extLst>
        </c:ser>
        <c:dLbls>
          <c:showLegendKey val="0"/>
          <c:showVal val="0"/>
          <c:showCatName val="0"/>
          <c:showSerName val="0"/>
          <c:showPercent val="0"/>
          <c:showBubbleSize val="0"/>
        </c:dLbls>
        <c:gapWidth val="150"/>
        <c:overlap val="100"/>
        <c:axId val="569746639"/>
        <c:axId val="1425307295"/>
      </c:barChart>
      <c:catAx>
        <c:axId val="569746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425307295"/>
        <c:crosses val="autoZero"/>
        <c:auto val="1"/>
        <c:lblAlgn val="ctr"/>
        <c:lblOffset val="100"/>
        <c:noMultiLvlLbl val="0"/>
      </c:catAx>
      <c:valAx>
        <c:axId val="14253072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69746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15875" cap="flat" cmpd="sng" algn="ctr">
      <a:noFill/>
      <a:round/>
    </a:ln>
    <a:effectLst/>
  </c:spPr>
  <c:txPr>
    <a:bodyPr/>
    <a:lstStyle/>
    <a:p>
      <a:pPr>
        <a:defRPr sz="1000">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n-US" sz="1400" b="1" baseline="0">
                <a:solidFill>
                  <a:sysClr val="windowText" lastClr="000000"/>
                </a:solidFill>
              </a:rPr>
              <a:t>Does the Organization Have the Documentation required for Minimal Conformance?</a:t>
            </a:r>
            <a:endParaRPr lang="en-US" sz="1400" b="1">
              <a:solidFill>
                <a:sysClr val="windowText" lastClr="000000"/>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5D45-415B-99D3-9BC4D729592E}"/>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5D45-415B-99D3-9BC4D729592E}"/>
              </c:ext>
            </c:extLst>
          </c:dPt>
          <c:dPt>
            <c:idx val="2"/>
            <c:bubble3D val="0"/>
            <c:spPr>
              <a:solidFill>
                <a:schemeClr val="tx2">
                  <a:lumMod val="75000"/>
                </a:schemeClr>
              </a:solidFill>
              <a:ln w="19050">
                <a:solidFill>
                  <a:schemeClr val="lt1"/>
                </a:solidFill>
              </a:ln>
              <a:effectLst/>
            </c:spPr>
            <c:extLst>
              <c:ext xmlns:c16="http://schemas.microsoft.com/office/drawing/2014/chart" uri="{C3380CC4-5D6E-409C-BE32-E72D297353CC}">
                <c16:uniqueId val="{00000005-5D45-415B-99D3-9BC4D729592E}"/>
              </c:ext>
            </c:extLst>
          </c:dPt>
          <c:dPt>
            <c:idx val="3"/>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7-5D45-415B-99D3-9BC4D729592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Planning (Gap Survey)'!$D$61:$G$61</c:f>
              <c:strCache>
                <c:ptCount val="4"/>
                <c:pt idx="0">
                  <c:v>Yes</c:v>
                </c:pt>
                <c:pt idx="1">
                  <c:v>No</c:v>
                </c:pt>
                <c:pt idx="2">
                  <c:v>In Part</c:v>
                </c:pt>
                <c:pt idx="3">
                  <c:v>Not Applicable</c:v>
                </c:pt>
              </c:strCache>
            </c:strRef>
          </c:cat>
          <c:val>
            <c:numRef>
              <c:f>'2 Planning (Gap Survey)'!$D$62:$G$62</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8-5D45-415B-99D3-9BC4D729592E}"/>
            </c:ext>
          </c:extLst>
        </c:ser>
        <c:dLbls>
          <c:showLegendKey val="0"/>
          <c:showVal val="0"/>
          <c:showCatName val="0"/>
          <c:showSerName val="0"/>
          <c:showPercent val="1"/>
          <c:showBubbleSize val="0"/>
          <c:showLeaderLines val="1"/>
        </c:dLbls>
        <c:firstSliceAng val="0"/>
      </c:pieChart>
      <c:spPr>
        <a:noFill/>
        <a:ln>
          <a:noFill/>
        </a:ln>
        <a:effectLst/>
      </c:spPr>
    </c:plotArea>
    <c:legend>
      <c:legendPos val="t"/>
      <c:layout>
        <c:manualLayout>
          <c:xMode val="edge"/>
          <c:yMode val="edge"/>
          <c:x val="0.18573973000672833"/>
          <c:y val="0.11602713787113773"/>
          <c:w val="0.6502295914337709"/>
          <c:h val="0.126686433860082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1587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en-US" sz="1400" b="1" i="0" u="none" strike="noStrike" baseline="0">
                <a:solidFill>
                  <a:sysClr val="windowText" lastClr="000000"/>
                </a:solidFill>
                <a:latin typeface="Calibri"/>
              </a:rPr>
              <a:t>Number of Actions by Common Category</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dLbls>
          <c:showLegendKey val="0"/>
          <c:showVal val="1"/>
          <c:showCatName val="0"/>
          <c:showSerName val="0"/>
          <c:showPercent val="0"/>
          <c:showBubbleSize val="0"/>
        </c:dLbls>
        <c:gapWidth val="6"/>
        <c:axId val="1418686591"/>
        <c:axId val="1126346319"/>
      </c:barChart>
      <c:catAx>
        <c:axId val="14186865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1126346319"/>
        <c:crosses val="autoZero"/>
        <c:auto val="1"/>
        <c:lblAlgn val="ctr"/>
        <c:lblOffset val="100"/>
        <c:noMultiLvlLbl val="0"/>
      </c:catAx>
      <c:valAx>
        <c:axId val="1126346319"/>
        <c:scaling>
          <c:orientation val="minMax"/>
        </c:scaling>
        <c:delete val="1"/>
        <c:axPos val="b"/>
        <c:numFmt formatCode="General" sourceLinked="1"/>
        <c:majorTickMark val="none"/>
        <c:minorTickMark val="none"/>
        <c:tickLblPos val="nextTo"/>
        <c:crossAx val="1418686591"/>
        <c:crosses val="autoZero"/>
        <c:crossBetween val="between"/>
      </c:valAx>
      <c:spPr>
        <a:noFill/>
        <a:ln w="25400">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baseline="0">
                <a:solidFill>
                  <a:sysClr val="windowText" lastClr="000000"/>
                </a:solidFill>
              </a:rPr>
              <a:t>Progress Status by Category</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1.4256782304445065E-2"/>
          <c:y val="0.12555158489804158"/>
          <c:w val="0.9714864353911099"/>
          <c:h val="0.80983747223904701"/>
        </c:manualLayout>
      </c:layout>
      <c:barChart>
        <c:barDir val="col"/>
        <c:grouping val="stacked"/>
        <c:varyColors val="0"/>
        <c:ser>
          <c:idx val="0"/>
          <c:order val="0"/>
          <c:tx>
            <c:strRef>
              <c:f>'3 Planning (Action Plan)'!$H$182</c:f>
              <c:strCache>
                <c:ptCount val="1"/>
                <c:pt idx="0">
                  <c:v>Completed Actions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Planning (Action Plan)'!$G$183:$G$189</c:f>
              <c:strCache>
                <c:ptCount val="7"/>
                <c:pt idx="0">
                  <c:v>Corrective Action</c:v>
                </c:pt>
                <c:pt idx="1">
                  <c:v>Incident Investigation</c:v>
                </c:pt>
                <c:pt idx="2">
                  <c:v>Risk Management</c:v>
                </c:pt>
                <c:pt idx="3">
                  <c:v>Training</c:v>
                </c:pt>
                <c:pt idx="4">
                  <c:v>Safety Culture</c:v>
                </c:pt>
                <c:pt idx="5">
                  <c:v>Communication</c:v>
                </c:pt>
                <c:pt idx="6">
                  <c:v>Leadership</c:v>
                </c:pt>
              </c:strCache>
            </c:strRef>
          </c:cat>
          <c:val>
            <c:numRef>
              <c:f>'3 Planning (Action Plan)'!$H$183:$H$189</c:f>
              <c:numCache>
                <c:formatCode>General</c:formatCode>
                <c:ptCount val="7"/>
                <c:pt idx="0">
                  <c:v>0</c:v>
                </c:pt>
                <c:pt idx="1">
                  <c:v>0</c:v>
                </c:pt>
                <c:pt idx="2">
                  <c:v>0</c:v>
                </c:pt>
                <c:pt idx="3">
                  <c:v>0</c:v>
                </c:pt>
                <c:pt idx="4">
                  <c:v>0</c:v>
                </c:pt>
                <c:pt idx="5">
                  <c:v>0</c:v>
                </c:pt>
                <c:pt idx="6">
                  <c:v>1</c:v>
                </c:pt>
              </c:numCache>
            </c:numRef>
          </c:val>
          <c:extLst>
            <c:ext xmlns:c16="http://schemas.microsoft.com/office/drawing/2014/chart" uri="{C3380CC4-5D6E-409C-BE32-E72D297353CC}">
              <c16:uniqueId val="{00000000-CC54-4766-A3A0-F56F10DD592D}"/>
            </c:ext>
          </c:extLst>
        </c:ser>
        <c:ser>
          <c:idx val="1"/>
          <c:order val="1"/>
          <c:tx>
            <c:strRef>
              <c:f>'3 Planning (Action Plan)'!$I$182</c:f>
              <c:strCache>
                <c:ptCount val="1"/>
                <c:pt idx="0">
                  <c:v>In Progress Actions </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Planning (Action Plan)'!$G$183:$G$189</c:f>
              <c:strCache>
                <c:ptCount val="7"/>
                <c:pt idx="0">
                  <c:v>Corrective Action</c:v>
                </c:pt>
                <c:pt idx="1">
                  <c:v>Incident Investigation</c:v>
                </c:pt>
                <c:pt idx="2">
                  <c:v>Risk Management</c:v>
                </c:pt>
                <c:pt idx="3">
                  <c:v>Training</c:v>
                </c:pt>
                <c:pt idx="4">
                  <c:v>Safety Culture</c:v>
                </c:pt>
                <c:pt idx="5">
                  <c:v>Communication</c:v>
                </c:pt>
                <c:pt idx="6">
                  <c:v>Leadership</c:v>
                </c:pt>
              </c:strCache>
            </c:strRef>
          </c:cat>
          <c:val>
            <c:numRef>
              <c:f>'3 Planning (Action Plan)'!$I$183:$I$189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C54-4766-A3A0-F56F10DD592D}"/>
            </c:ext>
          </c:extLst>
        </c:ser>
        <c:ser>
          <c:idx val="2"/>
          <c:order val="2"/>
          <c:tx>
            <c:strRef>
              <c:f>'3 Planning (Action Plan)'!$J$182</c:f>
              <c:strCache>
                <c:ptCount val="1"/>
                <c:pt idx="0">
                  <c:v>Not Started Actions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Planning (Action Plan)'!$G$183:$G$189</c:f>
              <c:strCache>
                <c:ptCount val="7"/>
                <c:pt idx="0">
                  <c:v>Corrective Action</c:v>
                </c:pt>
                <c:pt idx="1">
                  <c:v>Incident Investigation</c:v>
                </c:pt>
                <c:pt idx="2">
                  <c:v>Risk Management</c:v>
                </c:pt>
                <c:pt idx="3">
                  <c:v>Training</c:v>
                </c:pt>
                <c:pt idx="4">
                  <c:v>Safety Culture</c:v>
                </c:pt>
                <c:pt idx="5">
                  <c:v>Communication</c:v>
                </c:pt>
                <c:pt idx="6">
                  <c:v>Leadership</c:v>
                </c:pt>
              </c:strCache>
            </c:strRef>
          </c:cat>
          <c:val>
            <c:numRef>
              <c:f>'3 Planning (Action Plan)'!$J$183:$J$189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CC54-4766-A3A0-F56F10DD592D}"/>
            </c:ext>
          </c:extLst>
        </c:ser>
        <c:dLbls>
          <c:showLegendKey val="0"/>
          <c:showVal val="1"/>
          <c:showCatName val="0"/>
          <c:showSerName val="0"/>
          <c:showPercent val="0"/>
          <c:showBubbleSize val="0"/>
        </c:dLbls>
        <c:gapWidth val="95"/>
        <c:overlap val="100"/>
        <c:axId val="1538310576"/>
        <c:axId val="1720832752"/>
      </c:barChart>
      <c:catAx>
        <c:axId val="153831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20832752"/>
        <c:crosses val="autoZero"/>
        <c:auto val="1"/>
        <c:lblAlgn val="ctr"/>
        <c:lblOffset val="100"/>
        <c:noMultiLvlLbl val="0"/>
      </c:catAx>
      <c:valAx>
        <c:axId val="1720832752"/>
        <c:scaling>
          <c:orientation val="minMax"/>
        </c:scaling>
        <c:delete val="1"/>
        <c:axPos val="l"/>
        <c:numFmt formatCode="General" sourceLinked="1"/>
        <c:majorTickMark val="none"/>
        <c:minorTickMark val="none"/>
        <c:tickLblPos val="nextTo"/>
        <c:crossAx val="15383105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1">
                <a:solidFill>
                  <a:sysClr val="windowText" lastClr="000000"/>
                </a:solidFill>
              </a:rPr>
              <a:t>Percentage of</a:t>
            </a:r>
            <a:r>
              <a:rPr lang="en-US" b="1" baseline="0">
                <a:solidFill>
                  <a:sysClr val="windowText" lastClr="000000"/>
                </a:solidFill>
              </a:rPr>
              <a:t> Action Plan Completion</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'3 Planning (Action Plan)'!$G$191</c:f>
              <c:strCache>
                <c:ptCount val="1"/>
                <c:pt idx="0">
                  <c:v>% Complete</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B6EF-4FE0-87AE-4E792DDA4190}"/>
              </c:ext>
            </c:extLst>
          </c:dPt>
          <c:dPt>
            <c:idx val="1"/>
            <c:bubble3D val="0"/>
            <c:spPr>
              <a:solidFill>
                <a:schemeClr val="tx2">
                  <a:lumMod val="75000"/>
                </a:schemeClr>
              </a:solidFill>
              <a:ln w="19050">
                <a:solidFill>
                  <a:schemeClr val="lt1"/>
                </a:solidFill>
              </a:ln>
              <a:effectLst/>
            </c:spPr>
            <c:extLst>
              <c:ext xmlns:c16="http://schemas.microsoft.com/office/drawing/2014/chart" uri="{C3380CC4-5D6E-409C-BE32-E72D297353CC}">
                <c16:uniqueId val="{00000003-B6EF-4FE0-87AE-4E792DDA41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EF-4FE0-87AE-4E792DDA4190}"/>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Completed Actions</c:v>
              </c:pt>
              <c:pt idx="1">
                <c:v>In Progress Actions</c:v>
              </c:pt>
              <c:pt idx="2">
                <c:v>Not Started Actions</c:v>
              </c:pt>
            </c:strLit>
          </c:cat>
          <c:val>
            <c:numRef>
              <c:f>'3 Planning (Action Plan)'!$H$191:$J$191</c:f>
              <c:numCache>
                <c:formatCode>0%</c:formatCode>
                <c:ptCount val="3"/>
                <c:pt idx="0">
                  <c:v>1</c:v>
                </c:pt>
                <c:pt idx="1">
                  <c:v>0</c:v>
                </c:pt>
                <c:pt idx="2">
                  <c:v>0</c:v>
                </c:pt>
              </c:numCache>
            </c:numRef>
          </c:val>
          <c:extLst>
            <c:ext xmlns:c16="http://schemas.microsoft.com/office/drawing/2014/chart" uri="{C3380CC4-5D6E-409C-BE32-E72D297353CC}">
              <c16:uniqueId val="{00000006-B6EF-4FE0-87AE-4E792DDA4190}"/>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Total Number of Actions by  Category</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678483785121853"/>
          <c:y val="0.1215544660806908"/>
          <c:w val="0.88321516214878149"/>
          <c:h val="0.87844553391930924"/>
        </c:manualLayout>
      </c:layout>
      <c:barChart>
        <c:barDir val="bar"/>
        <c:grouping val="clustered"/>
        <c:varyColors val="0"/>
        <c:ser>
          <c:idx val="1"/>
          <c:order val="0"/>
          <c:tx>
            <c:strRef>
              <c:f>'3 Planning (Action Plan)'!$E$182</c:f>
              <c:strCache>
                <c:ptCount val="1"/>
                <c:pt idx="0">
                  <c:v>Number of Actions</c:v>
                </c:pt>
              </c:strCache>
            </c:strRef>
          </c:tx>
          <c:spPr>
            <a:solidFill>
              <a:schemeClr val="accent2"/>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17-7C3C-43FD-9FE0-EDE8BA357910}"/>
              </c:ext>
            </c:extLst>
          </c:dPt>
          <c:dPt>
            <c:idx val="1"/>
            <c:invertIfNegative val="0"/>
            <c:bubble3D val="0"/>
            <c:spPr>
              <a:solidFill>
                <a:schemeClr val="accent6"/>
              </a:solidFill>
              <a:ln>
                <a:noFill/>
              </a:ln>
              <a:effectLst/>
            </c:spPr>
            <c:extLst>
              <c:ext xmlns:c16="http://schemas.microsoft.com/office/drawing/2014/chart" uri="{C3380CC4-5D6E-409C-BE32-E72D297353CC}">
                <c16:uniqueId val="{00000016-7C3C-43FD-9FE0-EDE8BA357910}"/>
              </c:ext>
            </c:extLst>
          </c:dPt>
          <c:dPt>
            <c:idx val="2"/>
            <c:invertIfNegative val="0"/>
            <c:bubble3D val="0"/>
            <c:spPr>
              <a:solidFill>
                <a:schemeClr val="tx2">
                  <a:lumMod val="75000"/>
                </a:schemeClr>
              </a:solidFill>
              <a:ln>
                <a:noFill/>
              </a:ln>
              <a:effectLst/>
            </c:spPr>
            <c:extLst>
              <c:ext xmlns:c16="http://schemas.microsoft.com/office/drawing/2014/chart" uri="{C3380CC4-5D6E-409C-BE32-E72D297353CC}">
                <c16:uniqueId val="{00000015-7C3C-43FD-9FE0-EDE8BA357910}"/>
              </c:ext>
            </c:extLst>
          </c:dPt>
          <c:dPt>
            <c:idx val="3"/>
            <c:invertIfNegative val="0"/>
            <c:bubble3D val="0"/>
            <c:spPr>
              <a:solidFill>
                <a:schemeClr val="bg1">
                  <a:lumMod val="65000"/>
                </a:schemeClr>
              </a:solidFill>
              <a:ln>
                <a:noFill/>
              </a:ln>
              <a:effectLst/>
            </c:spPr>
            <c:extLst>
              <c:ext xmlns:c16="http://schemas.microsoft.com/office/drawing/2014/chart" uri="{C3380CC4-5D6E-409C-BE32-E72D297353CC}">
                <c16:uniqueId val="{00000014-7C3C-43FD-9FE0-EDE8BA357910}"/>
              </c:ext>
            </c:extLst>
          </c:dPt>
          <c:dPt>
            <c:idx val="4"/>
            <c:invertIfNegative val="0"/>
            <c:bubble3D val="0"/>
            <c:spPr>
              <a:solidFill>
                <a:schemeClr val="accent5"/>
              </a:solidFill>
              <a:ln>
                <a:noFill/>
              </a:ln>
              <a:effectLst/>
            </c:spPr>
            <c:extLst>
              <c:ext xmlns:c16="http://schemas.microsoft.com/office/drawing/2014/chart" uri="{C3380CC4-5D6E-409C-BE32-E72D297353CC}">
                <c16:uniqueId val="{00000013-7C3C-43FD-9FE0-EDE8BA357910}"/>
              </c:ext>
            </c:extLst>
          </c:dPt>
          <c:dPt>
            <c:idx val="5"/>
            <c:invertIfNegative val="0"/>
            <c:bubble3D val="0"/>
            <c:spPr>
              <a:solidFill>
                <a:schemeClr val="accent6"/>
              </a:solidFill>
              <a:ln>
                <a:noFill/>
              </a:ln>
              <a:effectLst/>
            </c:spPr>
            <c:extLst>
              <c:ext xmlns:c16="http://schemas.microsoft.com/office/drawing/2014/chart" uri="{C3380CC4-5D6E-409C-BE32-E72D297353CC}">
                <c16:uniqueId val="{00000012-7C3C-43FD-9FE0-EDE8BA357910}"/>
              </c:ext>
            </c:extLst>
          </c:dPt>
          <c:dPt>
            <c:idx val="6"/>
            <c:invertIfNegative val="0"/>
            <c:bubble3D val="0"/>
            <c:spPr>
              <a:solidFill>
                <a:schemeClr val="tx2">
                  <a:lumMod val="75000"/>
                </a:schemeClr>
              </a:solidFill>
              <a:ln>
                <a:noFill/>
              </a:ln>
              <a:effectLst/>
            </c:spPr>
            <c:extLst>
              <c:ext xmlns:c16="http://schemas.microsoft.com/office/drawing/2014/chart" uri="{C3380CC4-5D6E-409C-BE32-E72D297353CC}">
                <c16:uniqueId val="{00000011-7C3C-43FD-9FE0-EDE8BA3579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Corrective Action</c:v>
              </c:pt>
              <c:pt idx="1">
                <c:v> Incident Investigation</c:v>
              </c:pt>
              <c:pt idx="2">
                <c:v> Risk Management</c:v>
              </c:pt>
              <c:pt idx="3">
                <c:v> Training</c:v>
              </c:pt>
              <c:pt idx="4">
                <c:v> Safety Culture</c:v>
              </c:pt>
              <c:pt idx="5">
                <c:v>Communication</c:v>
              </c:pt>
              <c:pt idx="6">
                <c:v>Leadership</c:v>
              </c:pt>
            </c:strLit>
          </c:cat>
          <c:val>
            <c:numRef>
              <c:f>'3 Planning (Action Plan)'!$E$183:$E$189</c:f>
              <c:numCache>
                <c:formatCode>General</c:formatCode>
                <c:ptCount val="7"/>
                <c:pt idx="0">
                  <c:v>4</c:v>
                </c:pt>
                <c:pt idx="1">
                  <c:v>4</c:v>
                </c:pt>
                <c:pt idx="2">
                  <c:v>7</c:v>
                </c:pt>
                <c:pt idx="3">
                  <c:v>6</c:v>
                </c:pt>
                <c:pt idx="4">
                  <c:v>9</c:v>
                </c:pt>
                <c:pt idx="5">
                  <c:v>7</c:v>
                </c:pt>
                <c:pt idx="6">
                  <c:v>19</c:v>
                </c:pt>
              </c:numCache>
            </c:numRef>
          </c:val>
          <c:extLst>
            <c:ext xmlns:c16="http://schemas.microsoft.com/office/drawing/2014/chart" uri="{C3380CC4-5D6E-409C-BE32-E72D297353CC}">
              <c16:uniqueId val="{0000000B-7C3C-43FD-9FE0-EDE8BA357910}"/>
            </c:ext>
          </c:extLst>
        </c:ser>
        <c:dLbls>
          <c:dLblPos val="ctr"/>
          <c:showLegendKey val="0"/>
          <c:showVal val="1"/>
          <c:showCatName val="0"/>
          <c:showSerName val="0"/>
          <c:showPercent val="0"/>
          <c:showBubbleSize val="0"/>
        </c:dLbls>
        <c:gapWidth val="75"/>
        <c:axId val="1898126480"/>
        <c:axId val="2014064592"/>
      </c:barChart>
      <c:catAx>
        <c:axId val="1898126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14064592"/>
        <c:crosses val="autoZero"/>
        <c:auto val="1"/>
        <c:lblAlgn val="ctr"/>
        <c:lblOffset val="100"/>
        <c:noMultiLvlLbl val="0"/>
      </c:catAx>
      <c:valAx>
        <c:axId val="2014064592"/>
        <c:scaling>
          <c:orientation val="minMax"/>
        </c:scaling>
        <c:delete val="1"/>
        <c:axPos val="b"/>
        <c:numFmt formatCode="General" sourceLinked="1"/>
        <c:majorTickMark val="none"/>
        <c:minorTickMark val="none"/>
        <c:tickLblPos val="nextTo"/>
        <c:crossAx val="1898126480"/>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1">
                <a:solidFill>
                  <a:sysClr val="windowText" lastClr="000000"/>
                </a:solidFill>
              </a:rPr>
              <a:t>PSMS Maturity</a:t>
            </a:r>
            <a:r>
              <a:rPr lang="en-US" b="1" baseline="0">
                <a:solidFill>
                  <a:sysClr val="windowText" lastClr="000000"/>
                </a:solidFill>
              </a:rPr>
              <a:t>  Towards PSMS Conformance  </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
          <c:y val="0"/>
          <c:w val="0.97535667963683526"/>
          <c:h val="0.89720194916862905"/>
        </c:manualLayout>
      </c:layout>
      <c:barChart>
        <c:barDir val="col"/>
        <c:grouping val="clustered"/>
        <c:varyColors val="0"/>
        <c:ser>
          <c:idx val="2"/>
          <c:order val="2"/>
          <c:tx>
            <c:strRef>
              <c:f>'4 Progress Review (Survey)'!$G$104</c:f>
              <c:strCache>
                <c:ptCount val="1"/>
                <c:pt idx="0">
                  <c:v>Conformance </c:v>
                </c:pt>
              </c:strCache>
            </c:strRef>
          </c:tx>
          <c:spPr>
            <a:solidFill>
              <a:schemeClr val="bg2">
                <a:lumMod val="75000"/>
              </a:schemeClr>
            </a:solidFill>
            <a:ln>
              <a:noFill/>
            </a:ln>
            <a:effectLst/>
          </c:spPr>
          <c:invertIfNegative val="0"/>
          <c:cat>
            <c:strRef>
              <c:f>'4 Progress Review (Survey)'!$D$105:$D$112</c:f>
              <c:strCache>
                <c:ptCount val="8"/>
                <c:pt idx="0">
                  <c:v>Leadership and Management Commitment</c:v>
                </c:pt>
                <c:pt idx="1">
                  <c:v>Stakeholder Engagement</c:v>
                </c:pt>
                <c:pt idx="2">
                  <c:v>Risk Management</c:v>
                </c:pt>
                <c:pt idx="3">
                  <c:v>Operational Controls </c:v>
                </c:pt>
                <c:pt idx="4">
                  <c:v>Incident Investigation, Evaluation, and Lessons Learned</c:v>
                </c:pt>
                <c:pt idx="5">
                  <c:v>Safety Assurance</c:v>
                </c:pt>
                <c:pt idx="6">
                  <c:v>Competence, Awareness, and Training</c:v>
                </c:pt>
                <c:pt idx="7">
                  <c:v>Documentation and Record Keeping</c:v>
                </c:pt>
              </c:strCache>
            </c:strRef>
          </c:cat>
          <c:val>
            <c:numRef>
              <c:f>'4 Progress Review (Survey)'!$G$105:$G$112</c:f>
              <c:numCache>
                <c:formatCode>General</c:formatCode>
                <c:ptCount val="8"/>
                <c:pt idx="0">
                  <c:v>72</c:v>
                </c:pt>
                <c:pt idx="1">
                  <c:v>18</c:v>
                </c:pt>
                <c:pt idx="2">
                  <c:v>15</c:v>
                </c:pt>
                <c:pt idx="3">
                  <c:v>18</c:v>
                </c:pt>
                <c:pt idx="4">
                  <c:v>12</c:v>
                </c:pt>
                <c:pt idx="5">
                  <c:v>15</c:v>
                </c:pt>
                <c:pt idx="6">
                  <c:v>15</c:v>
                </c:pt>
                <c:pt idx="7">
                  <c:v>3</c:v>
                </c:pt>
              </c:numCache>
            </c:numRef>
          </c:val>
          <c:extLst>
            <c:ext xmlns:c16="http://schemas.microsoft.com/office/drawing/2014/chart" uri="{C3380CC4-5D6E-409C-BE32-E72D297353CC}">
              <c16:uniqueId val="{00000002-A1DF-400C-BA03-AAD7FCB01FE0}"/>
            </c:ext>
          </c:extLst>
        </c:ser>
        <c:ser>
          <c:idx val="0"/>
          <c:order val="0"/>
          <c:tx>
            <c:strRef>
              <c:f>'4 Progress Review (Survey)'!$E$104</c:f>
              <c:strCache>
                <c:ptCount val="1"/>
                <c:pt idx="0">
                  <c:v>Current Maturity</c:v>
                </c:pt>
              </c:strCache>
            </c:strRef>
          </c:tx>
          <c:spPr>
            <a:solidFill>
              <a:schemeClr val="accent6"/>
            </a:solidFill>
            <a:ln>
              <a:noFill/>
            </a:ln>
            <a:effectLst/>
          </c:spPr>
          <c:invertIfNegative val="0"/>
          <c:cat>
            <c:strRef>
              <c:f>'4 Progress Review (Survey)'!$D$105:$D$112</c:f>
              <c:strCache>
                <c:ptCount val="8"/>
                <c:pt idx="0">
                  <c:v>Leadership and Management Commitment</c:v>
                </c:pt>
                <c:pt idx="1">
                  <c:v>Stakeholder Engagement</c:v>
                </c:pt>
                <c:pt idx="2">
                  <c:v>Risk Management</c:v>
                </c:pt>
                <c:pt idx="3">
                  <c:v>Operational Controls </c:v>
                </c:pt>
                <c:pt idx="4">
                  <c:v>Incident Investigation, Evaluation, and Lessons Learned</c:v>
                </c:pt>
                <c:pt idx="5">
                  <c:v>Safety Assurance</c:v>
                </c:pt>
                <c:pt idx="6">
                  <c:v>Competence, Awareness, and Training</c:v>
                </c:pt>
                <c:pt idx="7">
                  <c:v>Documentation and Record Keeping</c:v>
                </c:pt>
              </c:strCache>
            </c:strRef>
          </c:cat>
          <c:val>
            <c:numRef>
              <c:f>'4 Progress Review (Survey)'!$E$105:$E$112</c:f>
              <c:numCache>
                <c:formatCode>General</c:formatCode>
                <c:ptCount val="8"/>
                <c:pt idx="0">
                  <c:v>15</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1DF-400C-BA03-AAD7FCB01FE0}"/>
            </c:ext>
          </c:extLst>
        </c:ser>
        <c:ser>
          <c:idx val="1"/>
          <c:order val="1"/>
          <c:tx>
            <c:strRef>
              <c:f>'4 Progress Review (Survey)'!$F$104</c:f>
              <c:strCache>
                <c:ptCount val="1"/>
                <c:pt idx="0">
                  <c:v>Baseline</c:v>
                </c:pt>
              </c:strCache>
            </c:strRef>
          </c:tx>
          <c:spPr>
            <a:solidFill>
              <a:schemeClr val="accent5"/>
            </a:solidFill>
            <a:ln>
              <a:noFill/>
            </a:ln>
            <a:effectLst/>
          </c:spPr>
          <c:invertIfNegative val="0"/>
          <c:cat>
            <c:strRef>
              <c:f>'4 Progress Review (Survey)'!$D$105:$D$112</c:f>
              <c:strCache>
                <c:ptCount val="8"/>
                <c:pt idx="0">
                  <c:v>Leadership and Management Commitment</c:v>
                </c:pt>
                <c:pt idx="1">
                  <c:v>Stakeholder Engagement</c:v>
                </c:pt>
                <c:pt idx="2">
                  <c:v>Risk Management</c:v>
                </c:pt>
                <c:pt idx="3">
                  <c:v>Operational Controls </c:v>
                </c:pt>
                <c:pt idx="4">
                  <c:v>Incident Investigation, Evaluation, and Lessons Learned</c:v>
                </c:pt>
                <c:pt idx="5">
                  <c:v>Safety Assurance</c:v>
                </c:pt>
                <c:pt idx="6">
                  <c:v>Competence, Awareness, and Training</c:v>
                </c:pt>
                <c:pt idx="7">
                  <c:v>Documentation and Record Keeping</c:v>
                </c:pt>
              </c:strCache>
            </c:strRef>
          </c:cat>
          <c:val>
            <c:numRef>
              <c:f>'4 Progress Review (Survey)'!$F$105:$F$112</c:f>
              <c:numCache>
                <c:formatCode>General</c:formatCode>
                <c:ptCount val="8"/>
                <c:pt idx="0">
                  <c:v>6</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1DF-400C-BA03-AAD7FCB01FE0}"/>
            </c:ext>
          </c:extLst>
        </c:ser>
        <c:dLbls>
          <c:showLegendKey val="0"/>
          <c:showVal val="0"/>
          <c:showCatName val="0"/>
          <c:showSerName val="0"/>
          <c:showPercent val="0"/>
          <c:showBubbleSize val="0"/>
        </c:dLbls>
        <c:gapWidth val="150"/>
        <c:axId val="229460592"/>
        <c:axId val="228885504"/>
      </c:barChart>
      <c:catAx>
        <c:axId val="22946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8885504"/>
        <c:crosses val="autoZero"/>
        <c:auto val="1"/>
        <c:lblAlgn val="ctr"/>
        <c:lblOffset val="100"/>
        <c:noMultiLvlLbl val="0"/>
      </c:catAx>
      <c:valAx>
        <c:axId val="228885504"/>
        <c:scaling>
          <c:orientation val="minMax"/>
        </c:scaling>
        <c:delete val="1"/>
        <c:axPos val="l"/>
        <c:numFmt formatCode="General" sourceLinked="1"/>
        <c:majorTickMark val="none"/>
        <c:minorTickMark val="none"/>
        <c:tickLblPos val="nextTo"/>
        <c:crossAx val="2294605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1">
                <a:solidFill>
                  <a:sysClr val="windowText" lastClr="000000"/>
                </a:solidFill>
              </a:rPr>
              <a:t>Distribution</a:t>
            </a:r>
            <a:r>
              <a:rPr lang="en-US" b="1" baseline="0">
                <a:solidFill>
                  <a:sysClr val="windowText" lastClr="000000"/>
                </a:solidFill>
              </a:rPr>
              <a:t> Comparison of Maturity by PSMS Element</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percentStacked"/>
        <c:varyColors val="0"/>
        <c:ser>
          <c:idx val="0"/>
          <c:order val="0"/>
          <c:tx>
            <c:strRef>
              <c:f>'4 Progress Review (Survey)'!$C$85</c:f>
              <c:strCache>
                <c:ptCount val="1"/>
                <c:pt idx="0">
                  <c:v>Planning</c:v>
                </c:pt>
              </c:strCache>
            </c:strRef>
          </c:tx>
          <c:spPr>
            <a:solidFill>
              <a:schemeClr val="accent5"/>
            </a:solidFill>
            <a:ln>
              <a:noFill/>
            </a:ln>
            <a:effectLst/>
          </c:spPr>
          <c:invertIfNegative val="0"/>
          <c:cat>
            <c:strRef>
              <c:f>'4 Progress Review (Survey)'!$A$86:$B$101</c:f>
              <c:strCache>
                <c:ptCount val="16"/>
                <c:pt idx="0">
                  <c:v>Leadership and Management Commitment</c:v>
                </c:pt>
                <c:pt idx="1">
                  <c:v>Baseline</c:v>
                </c:pt>
                <c:pt idx="2">
                  <c:v>Stakeholder Engagement </c:v>
                </c:pt>
                <c:pt idx="3">
                  <c:v>Baseline</c:v>
                </c:pt>
                <c:pt idx="4">
                  <c:v>Risk Management </c:v>
                </c:pt>
                <c:pt idx="5">
                  <c:v>Baseline</c:v>
                </c:pt>
                <c:pt idx="6">
                  <c:v>Operational Controls</c:v>
                </c:pt>
                <c:pt idx="7">
                  <c:v>Baseline</c:v>
                </c:pt>
                <c:pt idx="8">
                  <c:v>Incident Investigation, Evaluation, and Lessons Learned</c:v>
                </c:pt>
                <c:pt idx="9">
                  <c:v>Baseline</c:v>
                </c:pt>
                <c:pt idx="10">
                  <c:v>Safety Assurance</c:v>
                </c:pt>
                <c:pt idx="11">
                  <c:v>Baseline</c:v>
                </c:pt>
                <c:pt idx="12">
                  <c:v>Competence, Awareness, and Training</c:v>
                </c:pt>
                <c:pt idx="13">
                  <c:v>Baseline</c:v>
                </c:pt>
                <c:pt idx="14">
                  <c:v>Documentation and Record Keeping</c:v>
                </c:pt>
                <c:pt idx="15">
                  <c:v>Baseline</c:v>
                </c:pt>
              </c:strCache>
            </c:strRef>
          </c:cat>
          <c:val>
            <c:numRef>
              <c:f>'4 Progress Review (Survey)'!$C$86:$C$101</c:f>
              <c:numCache>
                <c:formatCode>General</c:formatCode>
                <c:ptCount val="16"/>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A35-4052-8D00-991F65E48196}"/>
            </c:ext>
          </c:extLst>
        </c:ser>
        <c:ser>
          <c:idx val="1"/>
          <c:order val="1"/>
          <c:tx>
            <c:strRef>
              <c:f>'4 Progress Review (Survey)'!$D$85</c:f>
              <c:strCache>
                <c:ptCount val="1"/>
                <c:pt idx="0">
                  <c:v>Developing</c:v>
                </c:pt>
              </c:strCache>
            </c:strRef>
          </c:tx>
          <c:spPr>
            <a:solidFill>
              <a:schemeClr val="tx2">
                <a:lumMod val="75000"/>
              </a:schemeClr>
            </a:solidFill>
            <a:ln>
              <a:noFill/>
            </a:ln>
            <a:effectLst/>
          </c:spPr>
          <c:invertIfNegative val="0"/>
          <c:cat>
            <c:strRef>
              <c:f>'4 Progress Review (Survey)'!$A$86:$B$101</c:f>
              <c:strCache>
                <c:ptCount val="16"/>
                <c:pt idx="0">
                  <c:v>Leadership and Management Commitment</c:v>
                </c:pt>
                <c:pt idx="1">
                  <c:v>Baseline</c:v>
                </c:pt>
                <c:pt idx="2">
                  <c:v>Stakeholder Engagement </c:v>
                </c:pt>
                <c:pt idx="3">
                  <c:v>Baseline</c:v>
                </c:pt>
                <c:pt idx="4">
                  <c:v>Risk Management </c:v>
                </c:pt>
                <c:pt idx="5">
                  <c:v>Baseline</c:v>
                </c:pt>
                <c:pt idx="6">
                  <c:v>Operational Controls</c:v>
                </c:pt>
                <c:pt idx="7">
                  <c:v>Baseline</c:v>
                </c:pt>
                <c:pt idx="8">
                  <c:v>Incident Investigation, Evaluation, and Lessons Learned</c:v>
                </c:pt>
                <c:pt idx="9">
                  <c:v>Baseline</c:v>
                </c:pt>
                <c:pt idx="10">
                  <c:v>Safety Assurance</c:v>
                </c:pt>
                <c:pt idx="11">
                  <c:v>Baseline</c:v>
                </c:pt>
                <c:pt idx="12">
                  <c:v>Competence, Awareness, and Training</c:v>
                </c:pt>
                <c:pt idx="13">
                  <c:v>Baseline</c:v>
                </c:pt>
                <c:pt idx="14">
                  <c:v>Documentation and Record Keeping</c:v>
                </c:pt>
                <c:pt idx="15">
                  <c:v>Baseline</c:v>
                </c:pt>
              </c:strCache>
            </c:strRef>
          </c:cat>
          <c:val>
            <c:numRef>
              <c:f>'4 Progress Review (Survey)'!$D$86:$D$101</c:f>
              <c:numCache>
                <c:formatCode>General</c:formatCode>
                <c:ptCount val="16"/>
                <c:pt idx="0">
                  <c:v>2</c:v>
                </c:pt>
                <c:pt idx="1">
                  <c:v>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AA35-4052-8D00-991F65E48196}"/>
            </c:ext>
          </c:extLst>
        </c:ser>
        <c:ser>
          <c:idx val="2"/>
          <c:order val="2"/>
          <c:tx>
            <c:strRef>
              <c:f>'4 Progress Review (Survey)'!$E$85</c:f>
              <c:strCache>
                <c:ptCount val="1"/>
                <c:pt idx="0">
                  <c:v>Implemented</c:v>
                </c:pt>
              </c:strCache>
            </c:strRef>
          </c:tx>
          <c:spPr>
            <a:solidFill>
              <a:schemeClr val="accent6"/>
            </a:solidFill>
            <a:ln>
              <a:noFill/>
            </a:ln>
            <a:effectLst/>
          </c:spPr>
          <c:invertIfNegative val="0"/>
          <c:cat>
            <c:strRef>
              <c:f>'4 Progress Review (Survey)'!$A$86:$B$101</c:f>
              <c:strCache>
                <c:ptCount val="16"/>
                <c:pt idx="0">
                  <c:v>Leadership and Management Commitment</c:v>
                </c:pt>
                <c:pt idx="1">
                  <c:v>Baseline</c:v>
                </c:pt>
                <c:pt idx="2">
                  <c:v>Stakeholder Engagement </c:v>
                </c:pt>
                <c:pt idx="3">
                  <c:v>Baseline</c:v>
                </c:pt>
                <c:pt idx="4">
                  <c:v>Risk Management </c:v>
                </c:pt>
                <c:pt idx="5">
                  <c:v>Baseline</c:v>
                </c:pt>
                <c:pt idx="6">
                  <c:v>Operational Controls</c:v>
                </c:pt>
                <c:pt idx="7">
                  <c:v>Baseline</c:v>
                </c:pt>
                <c:pt idx="8">
                  <c:v>Incident Investigation, Evaluation, and Lessons Learned</c:v>
                </c:pt>
                <c:pt idx="9">
                  <c:v>Baseline</c:v>
                </c:pt>
                <c:pt idx="10">
                  <c:v>Safety Assurance</c:v>
                </c:pt>
                <c:pt idx="11">
                  <c:v>Baseline</c:v>
                </c:pt>
                <c:pt idx="12">
                  <c:v>Competence, Awareness, and Training</c:v>
                </c:pt>
                <c:pt idx="13">
                  <c:v>Baseline</c:v>
                </c:pt>
                <c:pt idx="14">
                  <c:v>Documentation and Record Keeping</c:v>
                </c:pt>
                <c:pt idx="15">
                  <c:v>Baseline</c:v>
                </c:pt>
              </c:strCache>
            </c:strRef>
          </c:cat>
          <c:val>
            <c:numRef>
              <c:f>'4 Progress Review (Survey)'!$E$86:$E$101</c:f>
              <c:numCache>
                <c:formatCode>General</c:formatCode>
                <c:ptCount val="16"/>
                <c:pt idx="0">
                  <c:v>3</c:v>
                </c:pt>
                <c:pt idx="1">
                  <c:v>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AA35-4052-8D00-991F65E48196}"/>
            </c:ext>
          </c:extLst>
        </c:ser>
        <c:ser>
          <c:idx val="3"/>
          <c:order val="3"/>
          <c:tx>
            <c:strRef>
              <c:f>'4 Progress Review (Survey)'!$F$85</c:f>
              <c:strCache>
                <c:ptCount val="1"/>
                <c:pt idx="0">
                  <c:v>Sustaining</c:v>
                </c:pt>
              </c:strCache>
            </c:strRef>
          </c:tx>
          <c:spPr>
            <a:solidFill>
              <a:schemeClr val="bg2">
                <a:lumMod val="75000"/>
              </a:schemeClr>
            </a:solidFill>
            <a:ln>
              <a:noFill/>
            </a:ln>
            <a:effectLst/>
          </c:spPr>
          <c:invertIfNegative val="0"/>
          <c:cat>
            <c:strRef>
              <c:f>'4 Progress Review (Survey)'!$A$86:$B$101</c:f>
              <c:strCache>
                <c:ptCount val="16"/>
                <c:pt idx="0">
                  <c:v>Leadership and Management Commitment</c:v>
                </c:pt>
                <c:pt idx="1">
                  <c:v>Baseline</c:v>
                </c:pt>
                <c:pt idx="2">
                  <c:v>Stakeholder Engagement </c:v>
                </c:pt>
                <c:pt idx="3">
                  <c:v>Baseline</c:v>
                </c:pt>
                <c:pt idx="4">
                  <c:v>Risk Management </c:v>
                </c:pt>
                <c:pt idx="5">
                  <c:v>Baseline</c:v>
                </c:pt>
                <c:pt idx="6">
                  <c:v>Operational Controls</c:v>
                </c:pt>
                <c:pt idx="7">
                  <c:v>Baseline</c:v>
                </c:pt>
                <c:pt idx="8">
                  <c:v>Incident Investigation, Evaluation, and Lessons Learned</c:v>
                </c:pt>
                <c:pt idx="9">
                  <c:v>Baseline</c:v>
                </c:pt>
                <c:pt idx="10">
                  <c:v>Safety Assurance</c:v>
                </c:pt>
                <c:pt idx="11">
                  <c:v>Baseline</c:v>
                </c:pt>
                <c:pt idx="12">
                  <c:v>Competence, Awareness, and Training</c:v>
                </c:pt>
                <c:pt idx="13">
                  <c:v>Baseline</c:v>
                </c:pt>
                <c:pt idx="14">
                  <c:v>Documentation and Record Keeping</c:v>
                </c:pt>
                <c:pt idx="15">
                  <c:v>Baseline</c:v>
                </c:pt>
              </c:strCache>
            </c:strRef>
          </c:cat>
          <c:val>
            <c:numRef>
              <c:f>'4 Progress Review (Survey)'!$F$86:$F$101</c:f>
              <c:numCache>
                <c:formatCode>General</c:formatCode>
                <c:ptCount val="16"/>
                <c:pt idx="0">
                  <c:v>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AA35-4052-8D00-991F65E48196}"/>
            </c:ext>
          </c:extLst>
        </c:ser>
        <c:ser>
          <c:idx val="4"/>
          <c:order val="4"/>
          <c:tx>
            <c:strRef>
              <c:f>'4 Progress Review (Survey)'!$G$85</c:f>
              <c:strCache>
                <c:ptCount val="1"/>
                <c:pt idx="0">
                  <c:v>Improving</c:v>
                </c:pt>
              </c:strCache>
            </c:strRef>
          </c:tx>
          <c:spPr>
            <a:solidFill>
              <a:schemeClr val="accent1">
                <a:lumMod val="60000"/>
                <a:lumOff val="40000"/>
              </a:schemeClr>
            </a:solidFill>
            <a:ln>
              <a:noFill/>
            </a:ln>
            <a:effectLst/>
          </c:spPr>
          <c:invertIfNegative val="0"/>
          <c:cat>
            <c:strRef>
              <c:f>'4 Progress Review (Survey)'!$A$86:$B$101</c:f>
              <c:strCache>
                <c:ptCount val="16"/>
                <c:pt idx="0">
                  <c:v>Leadership and Management Commitment</c:v>
                </c:pt>
                <c:pt idx="1">
                  <c:v>Baseline</c:v>
                </c:pt>
                <c:pt idx="2">
                  <c:v>Stakeholder Engagement </c:v>
                </c:pt>
                <c:pt idx="3">
                  <c:v>Baseline</c:v>
                </c:pt>
                <c:pt idx="4">
                  <c:v>Risk Management </c:v>
                </c:pt>
                <c:pt idx="5">
                  <c:v>Baseline</c:v>
                </c:pt>
                <c:pt idx="6">
                  <c:v>Operational Controls</c:v>
                </c:pt>
                <c:pt idx="7">
                  <c:v>Baseline</c:v>
                </c:pt>
                <c:pt idx="8">
                  <c:v>Incident Investigation, Evaluation, and Lessons Learned</c:v>
                </c:pt>
                <c:pt idx="9">
                  <c:v>Baseline</c:v>
                </c:pt>
                <c:pt idx="10">
                  <c:v>Safety Assurance</c:v>
                </c:pt>
                <c:pt idx="11">
                  <c:v>Baseline</c:v>
                </c:pt>
                <c:pt idx="12">
                  <c:v>Competence, Awareness, and Training</c:v>
                </c:pt>
                <c:pt idx="13">
                  <c:v>Baseline</c:v>
                </c:pt>
                <c:pt idx="14">
                  <c:v>Documentation and Record Keeping</c:v>
                </c:pt>
                <c:pt idx="15">
                  <c:v>Baseline</c:v>
                </c:pt>
              </c:strCache>
            </c:strRef>
          </c:cat>
          <c:val>
            <c:numRef>
              <c:f>'4 Progress Review (Survey)'!$G$86:$G$101</c:f>
              <c:numCache>
                <c:formatCode>General</c:formatCode>
                <c:ptCount val="16"/>
                <c:pt idx="0">
                  <c:v>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AA35-4052-8D00-991F65E48196}"/>
            </c:ext>
          </c:extLst>
        </c:ser>
        <c:dLbls>
          <c:showLegendKey val="0"/>
          <c:showVal val="0"/>
          <c:showCatName val="0"/>
          <c:showSerName val="0"/>
          <c:showPercent val="0"/>
          <c:showBubbleSize val="0"/>
        </c:dLbls>
        <c:gapWidth val="95"/>
        <c:overlap val="100"/>
        <c:axId val="1335760720"/>
        <c:axId val="228883104"/>
      </c:barChart>
      <c:catAx>
        <c:axId val="133576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8883104"/>
        <c:crosses val="autoZero"/>
        <c:auto val="1"/>
        <c:lblAlgn val="ctr"/>
        <c:lblOffset val="100"/>
        <c:noMultiLvlLbl val="0"/>
      </c:catAx>
      <c:valAx>
        <c:axId val="228883104"/>
        <c:scaling>
          <c:orientation val="minMax"/>
        </c:scaling>
        <c:delete val="1"/>
        <c:axPos val="l"/>
        <c:numFmt formatCode="0%" sourceLinked="1"/>
        <c:majorTickMark val="none"/>
        <c:minorTickMark val="none"/>
        <c:tickLblPos val="nextTo"/>
        <c:crossAx val="1335760720"/>
        <c:crossesAt val="1"/>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102044</xdr:colOff>
      <xdr:row>73</xdr:row>
      <xdr:rowOff>54429</xdr:rowOff>
    </xdr:from>
    <xdr:to>
      <xdr:col>4</xdr:col>
      <xdr:colOff>1714490</xdr:colOff>
      <xdr:row>92</xdr:row>
      <xdr:rowOff>136070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1516517</xdr:colOff>
      <xdr:row>73</xdr:row>
      <xdr:rowOff>77558</xdr:rowOff>
    </xdr:from>
    <xdr:to>
      <xdr:col>5</xdr:col>
      <xdr:colOff>3415393</xdr:colOff>
      <xdr:row>92</xdr:row>
      <xdr:rowOff>34017</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xdr:row>
      <xdr:rowOff>142875</xdr:rowOff>
    </xdr:from>
    <xdr:to>
      <xdr:col>5</xdr:col>
      <xdr:colOff>3419475</xdr:colOff>
      <xdr:row>2</xdr:row>
      <xdr:rowOff>4538664</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1012030</xdr:colOff>
      <xdr:row>2</xdr:row>
      <xdr:rowOff>71436</xdr:rowOff>
    </xdr:from>
    <xdr:to>
      <xdr:col>21</xdr:col>
      <xdr:colOff>904873</xdr:colOff>
      <xdr:row>2</xdr:row>
      <xdr:rowOff>5024436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2714623</xdr:colOff>
      <xdr:row>2</xdr:row>
      <xdr:rowOff>95248</xdr:rowOff>
    </xdr:from>
    <xdr:to>
      <xdr:col>11</xdr:col>
      <xdr:colOff>730247</xdr:colOff>
      <xdr:row>3</xdr:row>
      <xdr:rowOff>7935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127000</xdr:rowOff>
    </xdr:from>
    <xdr:to>
      <xdr:col>5</xdr:col>
      <xdr:colOff>3000375</xdr:colOff>
      <xdr:row>2</xdr:row>
      <xdr:rowOff>4976814</xdr:rowOff>
    </xdr:to>
    <xdr:graphicFrame macro="">
      <xdr:nvGraphicFramePr>
        <xdr:cNvPr id="6" name="Chart 5">
          <a:extLst>
            <a:ext uri="{FF2B5EF4-FFF2-40B4-BE49-F238E27FC236}">
              <a16:creationId xmlns:a16="http://schemas.microsoft.com/office/drawing/2014/main" id="{4FCD1CAD-F18F-408E-BC52-138EB7E88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xdr:row>
      <xdr:rowOff>66675</xdr:rowOff>
    </xdr:from>
    <xdr:to>
      <xdr:col>3</xdr:col>
      <xdr:colOff>581024</xdr:colOff>
      <xdr:row>2</xdr:row>
      <xdr:rowOff>5029201</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2157412</xdr:colOff>
      <xdr:row>2</xdr:row>
      <xdr:rowOff>90487</xdr:rowOff>
    </xdr:from>
    <xdr:to>
      <xdr:col>5</xdr:col>
      <xdr:colOff>1500189</xdr:colOff>
      <xdr:row>2</xdr:row>
      <xdr:rowOff>5107781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Laurie  A. Knape" id="{DC97328F-1308-405C-8FAD-1FF1EC5AFA1B}" userId="S::knapel@api.org::80bfcb8b-0e81-4357-bff0-2b6c0207ad7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 dT="2023-03-27T12:55:43.05" personId="{DC97328F-1308-405C-8FAD-1FF1EC5AFA1B}" id="{7812C302-D7E1-43AA-846A-3D1A689E72F8}">
    <text xml:space="preserve">Should we say the questions instead of they for clarity? Need a comma after procedures. </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www.pipelinesms.org/" TargetMode="External"/><Relationship Id="rId2" Type="http://schemas.openxmlformats.org/officeDocument/2006/relationships/hyperlink" Target="https://www.apiwebstore.org/standards/1173" TargetMode="External"/><Relationship Id="rId1" Type="http://schemas.openxmlformats.org/officeDocument/2006/relationships/hyperlink" Target="http://pipelinesms.org/contractor-guidanc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zoomScale="80" zoomScaleNormal="80" workbookViewId="0">
      <pane ySplit="3" topLeftCell="A9" activePane="bottomLeft" state="frozen"/>
      <selection activeCell="E75" sqref="E75"/>
      <selection pane="bottomLeft" activeCell="B16" sqref="B16"/>
    </sheetView>
  </sheetViews>
  <sheetFormatPr defaultRowHeight="15" x14ac:dyDescent="0.25"/>
  <cols>
    <col min="1" max="1" width="17.85546875" customWidth="1"/>
    <col min="2" max="2" width="145" customWidth="1"/>
    <col min="3" max="3" width="15.7109375" style="1" customWidth="1"/>
    <col min="4" max="4" width="5.5703125" style="1" customWidth="1"/>
    <col min="5" max="13" width="3.7109375" customWidth="1"/>
  </cols>
  <sheetData>
    <row r="1" spans="1:13" ht="14.25" customHeight="1" x14ac:dyDescent="0.25">
      <c r="A1" s="193" t="s">
        <v>45</v>
      </c>
      <c r="B1" s="193"/>
    </row>
    <row r="2" spans="1:13" ht="14.25" customHeight="1" x14ac:dyDescent="0.25">
      <c r="A2" s="193"/>
      <c r="B2" s="193"/>
    </row>
    <row r="3" spans="1:13" ht="14.25" customHeight="1" x14ac:dyDescent="0.25">
      <c r="A3" s="193"/>
      <c r="B3" s="193"/>
    </row>
    <row r="4" spans="1:13" ht="63" x14ac:dyDescent="0.25">
      <c r="A4" s="51" t="s">
        <v>0</v>
      </c>
      <c r="B4" s="52" t="s">
        <v>556</v>
      </c>
      <c r="C4" s="5"/>
      <c r="D4" s="5"/>
      <c r="F4" s="5"/>
      <c r="G4" s="5"/>
      <c r="H4" s="5"/>
      <c r="I4" s="5"/>
      <c r="J4" s="5"/>
      <c r="K4" s="5"/>
      <c r="L4" s="5"/>
      <c r="M4" s="5"/>
    </row>
    <row r="5" spans="1:13" ht="63" x14ac:dyDescent="0.25">
      <c r="A5" s="196" t="s">
        <v>43</v>
      </c>
      <c r="B5" s="52" t="s">
        <v>550</v>
      </c>
    </row>
    <row r="6" spans="1:13" ht="47.25" x14ac:dyDescent="0.25">
      <c r="A6" s="197"/>
      <c r="B6" s="52" t="s">
        <v>596</v>
      </c>
    </row>
    <row r="7" spans="1:13" ht="15.75" x14ac:dyDescent="0.25">
      <c r="A7" s="197"/>
      <c r="B7" s="53" t="s">
        <v>46</v>
      </c>
    </row>
    <row r="8" spans="1:13" ht="31.5" x14ac:dyDescent="0.25">
      <c r="A8" s="197"/>
      <c r="B8" s="52" t="s">
        <v>580</v>
      </c>
    </row>
    <row r="9" spans="1:13" ht="15.75" x14ac:dyDescent="0.25">
      <c r="A9" s="197"/>
      <c r="B9" s="87" t="s">
        <v>579</v>
      </c>
    </row>
    <row r="10" spans="1:13" ht="31.5" x14ac:dyDescent="0.25">
      <c r="A10" s="197"/>
      <c r="B10" s="53" t="s">
        <v>581</v>
      </c>
    </row>
    <row r="11" spans="1:13" ht="47.25" customHeight="1" x14ac:dyDescent="0.25">
      <c r="A11" s="197"/>
      <c r="B11" s="83" t="s">
        <v>582</v>
      </c>
    </row>
    <row r="12" spans="1:13" ht="15.75" customHeight="1" x14ac:dyDescent="0.25">
      <c r="A12" s="198"/>
      <c r="B12" s="84"/>
    </row>
    <row r="13" spans="1:13" ht="81" customHeight="1" x14ac:dyDescent="0.25">
      <c r="A13" s="194" t="s">
        <v>1</v>
      </c>
      <c r="B13" s="183" t="s">
        <v>597</v>
      </c>
    </row>
    <row r="14" spans="1:13" ht="63" x14ac:dyDescent="0.25">
      <c r="A14" s="195"/>
      <c r="B14" s="52" t="s">
        <v>583</v>
      </c>
      <c r="C14" s="4"/>
      <c r="D14" s="4"/>
      <c r="E14" s="4"/>
      <c r="F14" s="4"/>
      <c r="G14" s="4"/>
      <c r="H14" s="4"/>
      <c r="I14" s="4"/>
      <c r="J14" s="4"/>
      <c r="K14" s="4"/>
      <c r="L14" s="4"/>
      <c r="M14" s="4"/>
    </row>
    <row r="15" spans="1:13" ht="63" x14ac:dyDescent="0.25">
      <c r="A15" s="195"/>
      <c r="B15" s="52" t="s">
        <v>584</v>
      </c>
      <c r="C15" s="4"/>
      <c r="D15" s="4"/>
      <c r="E15" s="4"/>
      <c r="F15" s="4"/>
      <c r="G15" s="4"/>
      <c r="H15" s="4"/>
      <c r="I15" s="4"/>
      <c r="J15" s="4"/>
      <c r="K15" s="4"/>
      <c r="L15" s="4"/>
      <c r="M15" s="4"/>
    </row>
    <row r="16" spans="1:13" ht="63" x14ac:dyDescent="0.25">
      <c r="A16" s="195"/>
      <c r="B16" s="63" t="s">
        <v>585</v>
      </c>
      <c r="C16" s="4"/>
      <c r="D16" s="4"/>
      <c r="E16" s="4"/>
      <c r="F16" s="4"/>
      <c r="G16" s="4"/>
      <c r="H16" s="4"/>
      <c r="I16" s="4"/>
      <c r="J16" s="4"/>
      <c r="K16" s="4"/>
      <c r="L16" s="4"/>
      <c r="M16" s="4"/>
    </row>
    <row r="17" spans="1:13" ht="47.25" x14ac:dyDescent="0.25">
      <c r="A17" s="195"/>
      <c r="B17" s="63" t="s">
        <v>598</v>
      </c>
      <c r="C17" s="4"/>
      <c r="D17" s="4"/>
      <c r="E17" s="4"/>
      <c r="F17" s="4"/>
      <c r="G17" s="4"/>
      <c r="H17" s="4"/>
      <c r="I17" s="4"/>
      <c r="J17" s="4"/>
      <c r="K17" s="4"/>
      <c r="L17" s="4"/>
      <c r="M17" s="4"/>
    </row>
    <row r="18" spans="1:13" x14ac:dyDescent="0.25">
      <c r="A18" s="6"/>
      <c r="B18" s="6"/>
      <c r="C18" s="3"/>
      <c r="D18" s="3"/>
      <c r="E18" s="6"/>
      <c r="F18" s="6"/>
      <c r="G18" s="6"/>
      <c r="H18" s="6"/>
      <c r="I18" s="6"/>
      <c r="J18" s="6"/>
      <c r="K18" s="6"/>
      <c r="L18" s="6"/>
      <c r="M18" s="6"/>
    </row>
    <row r="19" spans="1:13" x14ac:dyDescent="0.25">
      <c r="A19" s="6"/>
      <c r="B19" s="6"/>
      <c r="C19" s="3"/>
      <c r="D19" s="3"/>
      <c r="E19" s="6"/>
      <c r="F19" s="6"/>
      <c r="G19" s="6"/>
      <c r="H19" s="6"/>
      <c r="I19" s="6"/>
      <c r="J19" s="6"/>
      <c r="K19" s="6"/>
      <c r="L19" s="6"/>
      <c r="M19" s="6"/>
    </row>
    <row r="20" spans="1:13" ht="13.9" customHeight="1" x14ac:dyDescent="0.25">
      <c r="A20" s="6"/>
      <c r="B20" s="2"/>
      <c r="C20" s="2"/>
      <c r="D20" s="2"/>
      <c r="E20" s="2"/>
      <c r="F20" s="2"/>
      <c r="G20" s="2"/>
      <c r="H20" s="2"/>
      <c r="I20" s="2"/>
      <c r="J20" s="2"/>
      <c r="K20" s="2"/>
      <c r="L20" s="2"/>
      <c r="M20" s="6"/>
    </row>
  </sheetData>
  <sheetProtection algorithmName="SHA-512" hashValue="/YOHG7+a/vX9JlP1673LE2ZHaiMItvO6AqXrgvQkAdcgjH6RPlAFUVVAwByIH3gxLSVmbA1/DCUIXi0UohzaYA==" saltValue="D2OuvdHFQD5eQ1/LTb9oDA==" spinCount="100000" sheet="1" objects="1" scenarios="1" selectLockedCells="1"/>
  <mergeCells count="3">
    <mergeCell ref="A1:B3"/>
    <mergeCell ref="A13:A17"/>
    <mergeCell ref="A5:A12"/>
  </mergeCells>
  <hyperlinks>
    <hyperlink ref="B7" r:id="rId1" display="Click Link Here" xr:uid="{E78FCEFF-EEE4-4E46-8C76-FFFF4BDC20AB}"/>
    <hyperlink ref="B9" r:id="rId2" xr:uid="{7923BF6D-C636-4B8C-9520-3983C9807989}"/>
    <hyperlink ref="B10" r:id="rId3" xr:uid="{5A446D39-2BB5-43F3-A0FA-1E85178D1687}"/>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33186-3585-4ECE-916A-CBAF85518BA1}">
  <dimension ref="A1:K151"/>
  <sheetViews>
    <sheetView zoomScale="80" zoomScaleNormal="80" workbookViewId="0">
      <pane ySplit="3" topLeftCell="A8" activePane="bottomLeft" state="frozen"/>
      <selection activeCell="E75" sqref="E75"/>
      <selection pane="bottomLeft" activeCell="D11" sqref="D11"/>
    </sheetView>
  </sheetViews>
  <sheetFormatPr defaultColWidth="9.140625" defaultRowHeight="15.75" x14ac:dyDescent="0.25"/>
  <cols>
    <col min="1" max="1" width="9.140625" style="26"/>
    <col min="2" max="2" width="12" style="33" customWidth="1"/>
    <col min="3" max="3" width="48.5703125" style="26" customWidth="1"/>
    <col min="4" max="4" width="22" style="26" customWidth="1"/>
    <col min="5" max="5" width="42.85546875" style="26" customWidth="1"/>
    <col min="6" max="6" width="49.28515625" style="29" customWidth="1"/>
    <col min="7" max="16384" width="9.140625" style="26"/>
  </cols>
  <sheetData>
    <row r="1" spans="1:11" ht="28.5" customHeight="1" x14ac:dyDescent="0.25">
      <c r="A1" s="199" t="s">
        <v>495</v>
      </c>
      <c r="B1" s="199"/>
      <c r="C1" s="199"/>
      <c r="D1" s="199"/>
      <c r="E1" s="199"/>
      <c r="F1" s="200"/>
    </row>
    <row r="2" spans="1:11" ht="121.5" customHeight="1" x14ac:dyDescent="0.25">
      <c r="A2" s="201" t="s">
        <v>592</v>
      </c>
      <c r="B2" s="201"/>
      <c r="C2" s="201"/>
      <c r="D2" s="201"/>
      <c r="E2" s="201"/>
      <c r="F2" s="202"/>
      <c r="K2" s="26" t="s">
        <v>42</v>
      </c>
    </row>
    <row r="3" spans="1:11" ht="48.75" customHeight="1" x14ac:dyDescent="0.25">
      <c r="A3" s="10" t="s">
        <v>552</v>
      </c>
      <c r="B3" s="10" t="s">
        <v>586</v>
      </c>
      <c r="C3" s="12" t="s">
        <v>31</v>
      </c>
      <c r="D3" s="49" t="s">
        <v>102</v>
      </c>
      <c r="E3" s="49" t="s">
        <v>203</v>
      </c>
      <c r="F3" s="49" t="s">
        <v>593</v>
      </c>
    </row>
    <row r="4" spans="1:11" ht="94.5" x14ac:dyDescent="0.25">
      <c r="A4" s="39" t="s">
        <v>61</v>
      </c>
      <c r="B4" s="40" t="s">
        <v>452</v>
      </c>
      <c r="C4" s="15" t="s">
        <v>114</v>
      </c>
      <c r="D4" s="50" t="s">
        <v>103</v>
      </c>
      <c r="E4" s="27" t="s">
        <v>599</v>
      </c>
      <c r="F4" s="184" t="s">
        <v>533</v>
      </c>
    </row>
    <row r="5" spans="1:11" ht="47.25" x14ac:dyDescent="0.25">
      <c r="A5" s="39" t="s">
        <v>61</v>
      </c>
      <c r="B5" s="42" t="s">
        <v>2</v>
      </c>
      <c r="C5" s="15" t="s">
        <v>600</v>
      </c>
      <c r="D5" s="50" t="s">
        <v>104</v>
      </c>
      <c r="E5" s="27"/>
      <c r="F5" s="184" t="s">
        <v>561</v>
      </c>
      <c r="I5" s="26" t="s">
        <v>42</v>
      </c>
    </row>
    <row r="6" spans="1:11" ht="78.75" x14ac:dyDescent="0.25">
      <c r="A6" s="39" t="s">
        <v>61</v>
      </c>
      <c r="B6" s="42" t="s">
        <v>3</v>
      </c>
      <c r="C6" s="15" t="s">
        <v>601</v>
      </c>
      <c r="D6" s="50" t="s">
        <v>105</v>
      </c>
      <c r="E6" s="28"/>
      <c r="F6" s="185" t="s">
        <v>562</v>
      </c>
    </row>
    <row r="7" spans="1:11" ht="63" x14ac:dyDescent="0.25">
      <c r="A7" s="39" t="s">
        <v>61</v>
      </c>
      <c r="B7" s="42" t="s">
        <v>4</v>
      </c>
      <c r="C7" s="15" t="s">
        <v>471</v>
      </c>
      <c r="D7" s="50" t="s">
        <v>106</v>
      </c>
      <c r="E7" s="28"/>
      <c r="F7" s="185" t="s">
        <v>557</v>
      </c>
    </row>
    <row r="8" spans="1:11" ht="94.5" x14ac:dyDescent="0.25">
      <c r="A8" s="39" t="s">
        <v>61</v>
      </c>
      <c r="B8" s="42" t="s">
        <v>5</v>
      </c>
      <c r="C8" s="15" t="s">
        <v>115</v>
      </c>
      <c r="D8" s="50"/>
      <c r="E8" s="27"/>
      <c r="F8" s="184" t="s">
        <v>563</v>
      </c>
    </row>
    <row r="9" spans="1:11" ht="110.25" x14ac:dyDescent="0.25">
      <c r="A9" s="39" t="s">
        <v>61</v>
      </c>
      <c r="B9" s="42" t="s">
        <v>6</v>
      </c>
      <c r="C9" s="15" t="s">
        <v>116</v>
      </c>
      <c r="D9" s="50"/>
      <c r="E9" s="27"/>
      <c r="F9" s="184" t="s">
        <v>532</v>
      </c>
    </row>
    <row r="10" spans="1:11" ht="63" x14ac:dyDescent="0.25">
      <c r="A10" s="39" t="s">
        <v>61</v>
      </c>
      <c r="B10" s="42" t="s">
        <v>7</v>
      </c>
      <c r="C10" s="34" t="s">
        <v>602</v>
      </c>
      <c r="D10" s="50"/>
      <c r="E10" s="27"/>
      <c r="F10" s="184" t="s">
        <v>558</v>
      </c>
    </row>
    <row r="11" spans="1:11" ht="94.5" x14ac:dyDescent="0.25">
      <c r="A11" s="39" t="s">
        <v>61</v>
      </c>
      <c r="B11" s="42" t="s">
        <v>8</v>
      </c>
      <c r="C11" s="34" t="s">
        <v>118</v>
      </c>
      <c r="D11" s="50"/>
      <c r="E11" s="27"/>
      <c r="F11" s="184" t="s">
        <v>559</v>
      </c>
    </row>
    <row r="12" spans="1:11" ht="47.25" x14ac:dyDescent="0.25">
      <c r="A12" s="39" t="s">
        <v>61</v>
      </c>
      <c r="B12" s="42" t="s">
        <v>62</v>
      </c>
      <c r="C12" s="15" t="s">
        <v>117</v>
      </c>
      <c r="D12" s="50"/>
      <c r="E12" s="30"/>
      <c r="F12" s="184" t="s">
        <v>531</v>
      </c>
    </row>
    <row r="13" spans="1:11" ht="94.5" x14ac:dyDescent="0.25">
      <c r="A13" s="39" t="s">
        <v>61</v>
      </c>
      <c r="B13" s="42" t="s">
        <v>63</v>
      </c>
      <c r="C13" s="15" t="s">
        <v>119</v>
      </c>
      <c r="D13" s="50"/>
      <c r="E13" s="27"/>
      <c r="F13" s="184" t="s">
        <v>538</v>
      </c>
    </row>
    <row r="14" spans="1:11" ht="78.75" x14ac:dyDescent="0.25">
      <c r="A14" s="39" t="s">
        <v>61</v>
      </c>
      <c r="B14" s="42" t="s">
        <v>64</v>
      </c>
      <c r="C14" s="15" t="s">
        <v>120</v>
      </c>
      <c r="D14" s="50"/>
      <c r="E14" s="30"/>
      <c r="F14" s="184" t="s">
        <v>530</v>
      </c>
    </row>
    <row r="15" spans="1:11" ht="63" x14ac:dyDescent="0.25">
      <c r="A15" s="39" t="s">
        <v>61</v>
      </c>
      <c r="B15" s="42" t="s">
        <v>65</v>
      </c>
      <c r="C15" s="15" t="s">
        <v>121</v>
      </c>
      <c r="D15" s="50"/>
      <c r="E15" s="30"/>
      <c r="F15" s="184" t="s">
        <v>529</v>
      </c>
    </row>
    <row r="16" spans="1:11" ht="78.75" x14ac:dyDescent="0.25">
      <c r="A16" s="39" t="s">
        <v>61</v>
      </c>
      <c r="B16" s="42" t="s">
        <v>66</v>
      </c>
      <c r="C16" s="15" t="s">
        <v>122</v>
      </c>
      <c r="D16" s="50"/>
      <c r="E16" s="30"/>
      <c r="F16" s="184" t="s">
        <v>564</v>
      </c>
    </row>
    <row r="17" spans="1:6" ht="47.25" x14ac:dyDescent="0.25">
      <c r="A17" s="39" t="s">
        <v>61</v>
      </c>
      <c r="B17" s="42" t="s">
        <v>9</v>
      </c>
      <c r="C17" s="15" t="s">
        <v>123</v>
      </c>
      <c r="D17" s="50"/>
      <c r="E17" s="30"/>
      <c r="F17" s="184" t="s">
        <v>528</v>
      </c>
    </row>
    <row r="18" spans="1:6" ht="63" x14ac:dyDescent="0.25">
      <c r="A18" s="39" t="s">
        <v>61</v>
      </c>
      <c r="B18" s="42" t="s">
        <v>10</v>
      </c>
      <c r="C18" s="15" t="s">
        <v>126</v>
      </c>
      <c r="D18" s="50"/>
      <c r="E18" s="30"/>
      <c r="F18" s="184" t="s">
        <v>527</v>
      </c>
    </row>
    <row r="19" spans="1:6" ht="78.75" x14ac:dyDescent="0.25">
      <c r="A19" s="39" t="s">
        <v>61</v>
      </c>
      <c r="B19" s="42" t="s">
        <v>67</v>
      </c>
      <c r="C19" s="15" t="s">
        <v>40</v>
      </c>
      <c r="D19" s="50"/>
      <c r="E19" s="30"/>
      <c r="F19" s="184" t="s">
        <v>608</v>
      </c>
    </row>
    <row r="20" spans="1:6" ht="126" x14ac:dyDescent="0.25">
      <c r="A20" s="39" t="s">
        <v>61</v>
      </c>
      <c r="B20" s="42" t="s">
        <v>11</v>
      </c>
      <c r="C20" s="15" t="s">
        <v>41</v>
      </c>
      <c r="D20" s="50"/>
      <c r="E20" s="30"/>
      <c r="F20" s="184" t="s">
        <v>535</v>
      </c>
    </row>
    <row r="21" spans="1:6" ht="78.75" x14ac:dyDescent="0.25">
      <c r="A21" s="39" t="s">
        <v>61</v>
      </c>
      <c r="B21" s="42" t="s">
        <v>13</v>
      </c>
      <c r="C21" s="15" t="s">
        <v>125</v>
      </c>
      <c r="D21" s="50"/>
      <c r="E21" s="30"/>
      <c r="F21" s="184" t="s">
        <v>526</v>
      </c>
    </row>
    <row r="22" spans="1:6" ht="94.5" x14ac:dyDescent="0.25">
      <c r="A22" s="39" t="s">
        <v>61</v>
      </c>
      <c r="B22" s="42" t="s">
        <v>14</v>
      </c>
      <c r="C22" s="15" t="s">
        <v>124</v>
      </c>
      <c r="D22" s="50"/>
      <c r="E22" s="30"/>
      <c r="F22" s="184" t="s">
        <v>525</v>
      </c>
    </row>
    <row r="23" spans="1:6" ht="110.25" x14ac:dyDescent="0.25">
      <c r="A23" s="39" t="s">
        <v>61</v>
      </c>
      <c r="B23" s="40" t="s">
        <v>16</v>
      </c>
      <c r="C23" s="15" t="s">
        <v>127</v>
      </c>
      <c r="D23" s="50"/>
      <c r="E23" s="30"/>
      <c r="F23" s="184" t="s">
        <v>524</v>
      </c>
    </row>
    <row r="24" spans="1:6" ht="63" x14ac:dyDescent="0.25">
      <c r="A24" s="39" t="s">
        <v>61</v>
      </c>
      <c r="B24" s="40" t="s">
        <v>17</v>
      </c>
      <c r="C24" s="15" t="s">
        <v>128</v>
      </c>
      <c r="D24" s="50"/>
      <c r="E24" s="30"/>
      <c r="F24" s="184" t="s">
        <v>523</v>
      </c>
    </row>
    <row r="25" spans="1:6" ht="78.75" x14ac:dyDescent="0.25">
      <c r="A25" s="39" t="s">
        <v>61</v>
      </c>
      <c r="B25" s="40" t="s">
        <v>26</v>
      </c>
      <c r="C25" s="15" t="s">
        <v>130</v>
      </c>
      <c r="D25" s="50"/>
      <c r="E25" s="27"/>
      <c r="F25" s="184" t="s">
        <v>539</v>
      </c>
    </row>
    <row r="26" spans="1:6" ht="94.5" x14ac:dyDescent="0.25">
      <c r="A26" s="39">
        <v>5</v>
      </c>
      <c r="B26" s="40" t="s">
        <v>26</v>
      </c>
      <c r="C26" s="15" t="s">
        <v>129</v>
      </c>
      <c r="D26" s="50"/>
      <c r="E26" s="27"/>
      <c r="F26" s="184" t="s">
        <v>609</v>
      </c>
    </row>
    <row r="27" spans="1:6" ht="78.75" x14ac:dyDescent="0.25">
      <c r="A27" s="39">
        <v>5</v>
      </c>
      <c r="B27" s="40" t="s">
        <v>26</v>
      </c>
      <c r="C27" s="15" t="s">
        <v>603</v>
      </c>
      <c r="D27" s="50"/>
      <c r="E27" s="27"/>
      <c r="F27" s="184" t="s">
        <v>522</v>
      </c>
    </row>
    <row r="28" spans="1:6" ht="78.75" x14ac:dyDescent="0.25">
      <c r="A28" s="39" t="s">
        <v>68</v>
      </c>
      <c r="B28" s="40" t="s">
        <v>69</v>
      </c>
      <c r="C28" s="15" t="s">
        <v>200</v>
      </c>
      <c r="D28" s="50"/>
      <c r="E28" s="27"/>
      <c r="F28" s="184" t="s">
        <v>521</v>
      </c>
    </row>
    <row r="29" spans="1:6" ht="94.5" x14ac:dyDescent="0.25">
      <c r="A29" s="39">
        <v>6</v>
      </c>
      <c r="B29" s="40">
        <v>6.1</v>
      </c>
      <c r="C29" s="15" t="s">
        <v>201</v>
      </c>
      <c r="D29" s="50"/>
      <c r="E29" s="27"/>
      <c r="F29" s="184" t="s">
        <v>610</v>
      </c>
    </row>
    <row r="30" spans="1:6" s="31" customFormat="1" ht="94.5" x14ac:dyDescent="0.25">
      <c r="A30" s="39">
        <v>6</v>
      </c>
      <c r="B30" s="40">
        <v>6.2</v>
      </c>
      <c r="C30" s="15" t="s">
        <v>38</v>
      </c>
      <c r="D30" s="50"/>
      <c r="E30" s="27"/>
      <c r="F30" s="184" t="s">
        <v>611</v>
      </c>
    </row>
    <row r="31" spans="1:6" ht="78.75" x14ac:dyDescent="0.25">
      <c r="A31" s="39" t="s">
        <v>68</v>
      </c>
      <c r="B31" s="40" t="s">
        <v>71</v>
      </c>
      <c r="C31" s="15" t="s">
        <v>39</v>
      </c>
      <c r="D31" s="50"/>
      <c r="E31" s="27"/>
      <c r="F31" s="184" t="s">
        <v>520</v>
      </c>
    </row>
    <row r="32" spans="1:6" ht="126" x14ac:dyDescent="0.25">
      <c r="A32" s="39" t="s">
        <v>68</v>
      </c>
      <c r="B32" s="40" t="s">
        <v>70</v>
      </c>
      <c r="C32" s="15" t="s">
        <v>27</v>
      </c>
      <c r="D32" s="50"/>
      <c r="E32" s="27"/>
      <c r="F32" s="184" t="s">
        <v>537</v>
      </c>
    </row>
    <row r="33" spans="1:6" ht="63" x14ac:dyDescent="0.25">
      <c r="A33" s="39">
        <v>6</v>
      </c>
      <c r="B33" s="40">
        <v>6.2</v>
      </c>
      <c r="C33" s="15" t="s">
        <v>131</v>
      </c>
      <c r="D33" s="50"/>
      <c r="E33" s="27"/>
      <c r="F33" s="184" t="s">
        <v>519</v>
      </c>
    </row>
    <row r="34" spans="1:6" ht="63" x14ac:dyDescent="0.25">
      <c r="A34" s="39" t="s">
        <v>72</v>
      </c>
      <c r="B34" s="40" t="s">
        <v>73</v>
      </c>
      <c r="C34" s="15" t="s">
        <v>604</v>
      </c>
      <c r="D34" s="50"/>
      <c r="E34" s="27"/>
      <c r="F34" s="184" t="s">
        <v>518</v>
      </c>
    </row>
    <row r="35" spans="1:6" ht="126" x14ac:dyDescent="0.25">
      <c r="A35" s="39" t="s">
        <v>72</v>
      </c>
      <c r="B35" s="40" t="s">
        <v>18</v>
      </c>
      <c r="C35" s="15" t="s">
        <v>37</v>
      </c>
      <c r="D35" s="50"/>
      <c r="E35" s="27"/>
      <c r="F35" s="184" t="s">
        <v>534</v>
      </c>
    </row>
    <row r="36" spans="1:6" ht="110.25" x14ac:dyDescent="0.25">
      <c r="A36" s="39" t="s">
        <v>72</v>
      </c>
      <c r="B36" s="40" t="s">
        <v>19</v>
      </c>
      <c r="C36" s="15" t="s">
        <v>132</v>
      </c>
      <c r="D36" s="50"/>
      <c r="E36" s="27"/>
      <c r="F36" s="184" t="s">
        <v>540</v>
      </c>
    </row>
    <row r="37" spans="1:6" ht="94.5" x14ac:dyDescent="0.25">
      <c r="A37" s="39" t="s">
        <v>72</v>
      </c>
      <c r="B37" s="40" t="s">
        <v>20</v>
      </c>
      <c r="C37" s="15" t="s">
        <v>202</v>
      </c>
      <c r="D37" s="50"/>
      <c r="E37" s="27"/>
      <c r="F37" s="184" t="s">
        <v>517</v>
      </c>
    </row>
    <row r="38" spans="1:6" ht="110.25" x14ac:dyDescent="0.25">
      <c r="A38" s="39" t="s">
        <v>72</v>
      </c>
      <c r="B38" s="40" t="s">
        <v>21</v>
      </c>
      <c r="C38" s="15" t="s">
        <v>605</v>
      </c>
      <c r="D38" s="50"/>
      <c r="E38" s="27"/>
      <c r="F38" s="184" t="s">
        <v>516</v>
      </c>
    </row>
    <row r="39" spans="1:6" ht="63" x14ac:dyDescent="0.25">
      <c r="A39" s="39" t="s">
        <v>74</v>
      </c>
      <c r="B39" s="40" t="s">
        <v>76</v>
      </c>
      <c r="C39" s="15" t="s">
        <v>36</v>
      </c>
      <c r="D39" s="50"/>
      <c r="E39" s="27"/>
      <c r="F39" s="184" t="s">
        <v>515</v>
      </c>
    </row>
    <row r="40" spans="1:6" ht="94.5" x14ac:dyDescent="0.25">
      <c r="A40" s="39" t="s">
        <v>74</v>
      </c>
      <c r="B40" s="40" t="s">
        <v>75</v>
      </c>
      <c r="C40" s="15" t="s">
        <v>35</v>
      </c>
      <c r="D40" s="50"/>
      <c r="E40" s="27"/>
      <c r="F40" s="184" t="s">
        <v>514</v>
      </c>
    </row>
    <row r="41" spans="1:6" ht="63" x14ac:dyDescent="0.25">
      <c r="A41" s="39" t="s">
        <v>74</v>
      </c>
      <c r="B41" s="40" t="s">
        <v>77</v>
      </c>
      <c r="C41" s="15" t="s">
        <v>34</v>
      </c>
      <c r="D41" s="50"/>
      <c r="E41" s="27"/>
      <c r="F41" s="184" t="s">
        <v>513</v>
      </c>
    </row>
    <row r="42" spans="1:6" ht="78.75" x14ac:dyDescent="0.25">
      <c r="A42" s="39" t="s">
        <v>74</v>
      </c>
      <c r="B42" s="42" t="s">
        <v>78</v>
      </c>
      <c r="C42" s="15" t="s">
        <v>133</v>
      </c>
      <c r="D42" s="50"/>
      <c r="E42" s="27"/>
      <c r="F42" s="184" t="s">
        <v>512</v>
      </c>
    </row>
    <row r="43" spans="1:6" ht="78.75" x14ac:dyDescent="0.25">
      <c r="A43" s="39" t="s">
        <v>74</v>
      </c>
      <c r="B43" s="40" t="s">
        <v>79</v>
      </c>
      <c r="C43" s="15" t="s">
        <v>560</v>
      </c>
      <c r="D43" s="50"/>
      <c r="E43" s="27"/>
      <c r="F43" s="184" t="s">
        <v>511</v>
      </c>
    </row>
    <row r="44" spans="1:6" ht="126" x14ac:dyDescent="0.25">
      <c r="A44" s="39" t="s">
        <v>74</v>
      </c>
      <c r="B44" s="40" t="s">
        <v>80</v>
      </c>
      <c r="C44" s="15" t="s">
        <v>134</v>
      </c>
      <c r="D44" s="50"/>
      <c r="E44" s="27"/>
      <c r="F44" s="184" t="s">
        <v>510</v>
      </c>
    </row>
    <row r="45" spans="1:6" ht="94.5" x14ac:dyDescent="0.25">
      <c r="A45" s="39" t="s">
        <v>81</v>
      </c>
      <c r="B45" s="42" t="s">
        <v>22</v>
      </c>
      <c r="C45" s="15" t="s">
        <v>135</v>
      </c>
      <c r="D45" s="50"/>
      <c r="E45" s="27"/>
      <c r="F45" s="184" t="s">
        <v>536</v>
      </c>
    </row>
    <row r="46" spans="1:6" ht="78.75" x14ac:dyDescent="0.25">
      <c r="A46" s="39" t="s">
        <v>81</v>
      </c>
      <c r="B46" s="42" t="s">
        <v>23</v>
      </c>
      <c r="C46" s="15" t="s">
        <v>136</v>
      </c>
      <c r="D46" s="50"/>
      <c r="E46" s="27"/>
      <c r="F46" s="184" t="s">
        <v>509</v>
      </c>
    </row>
    <row r="47" spans="1:6" s="32" customFormat="1" ht="94.5" x14ac:dyDescent="0.25">
      <c r="A47" s="39" t="s">
        <v>81</v>
      </c>
      <c r="B47" s="42" t="s">
        <v>82</v>
      </c>
      <c r="C47" s="15" t="s">
        <v>137</v>
      </c>
      <c r="D47" s="50"/>
      <c r="E47" s="27"/>
      <c r="F47" s="184" t="s">
        <v>508</v>
      </c>
    </row>
    <row r="48" spans="1:6" ht="110.25" x14ac:dyDescent="0.25">
      <c r="A48" s="39" t="s">
        <v>81</v>
      </c>
      <c r="B48" s="42" t="s">
        <v>24</v>
      </c>
      <c r="C48" s="15" t="s">
        <v>138</v>
      </c>
      <c r="D48" s="50"/>
      <c r="E48" s="27"/>
      <c r="F48" s="184" t="s">
        <v>507</v>
      </c>
    </row>
    <row r="49" spans="1:7" ht="63" x14ac:dyDescent="0.25">
      <c r="A49" s="44" t="s">
        <v>83</v>
      </c>
      <c r="B49" s="45" t="s">
        <v>85</v>
      </c>
      <c r="C49" s="15" t="s">
        <v>204</v>
      </c>
      <c r="D49" s="50"/>
      <c r="E49" s="27"/>
      <c r="F49" s="184" t="s">
        <v>612</v>
      </c>
    </row>
    <row r="50" spans="1:7" ht="63" x14ac:dyDescent="0.25">
      <c r="A50" s="44" t="s">
        <v>83</v>
      </c>
      <c r="B50" s="45" t="s">
        <v>84</v>
      </c>
      <c r="C50" s="15" t="s">
        <v>33</v>
      </c>
      <c r="D50" s="50"/>
      <c r="E50" s="27"/>
      <c r="F50" s="184" t="s">
        <v>506</v>
      </c>
    </row>
    <row r="51" spans="1:7" ht="47.25" x14ac:dyDescent="0.25">
      <c r="A51" s="44" t="s">
        <v>83</v>
      </c>
      <c r="B51" s="45" t="s">
        <v>86</v>
      </c>
      <c r="C51" s="15" t="s">
        <v>607</v>
      </c>
      <c r="D51" s="50"/>
      <c r="E51" s="27"/>
      <c r="F51" s="184" t="s">
        <v>505</v>
      </c>
    </row>
    <row r="52" spans="1:7" ht="78.75" x14ac:dyDescent="0.25">
      <c r="A52" s="44" t="s">
        <v>83</v>
      </c>
      <c r="B52" s="45" t="s">
        <v>87</v>
      </c>
      <c r="C52" s="15" t="s">
        <v>606</v>
      </c>
      <c r="D52" s="50"/>
      <c r="E52" s="27"/>
      <c r="F52" s="184" t="s">
        <v>504</v>
      </c>
    </row>
    <row r="53" spans="1:7" ht="110.25" x14ac:dyDescent="0.25">
      <c r="A53" s="44" t="s">
        <v>83</v>
      </c>
      <c r="B53" s="45" t="s">
        <v>88</v>
      </c>
      <c r="C53" s="15" t="s">
        <v>139</v>
      </c>
      <c r="D53" s="50"/>
      <c r="E53" s="27"/>
      <c r="F53" s="184" t="s">
        <v>503</v>
      </c>
    </row>
    <row r="54" spans="1:7" ht="110.25" x14ac:dyDescent="0.25">
      <c r="A54" s="39" t="s">
        <v>28</v>
      </c>
      <c r="B54" s="44" t="s">
        <v>89</v>
      </c>
      <c r="C54" s="15" t="s">
        <v>140</v>
      </c>
      <c r="D54" s="50"/>
      <c r="E54" s="27"/>
      <c r="F54" s="184" t="s">
        <v>502</v>
      </c>
    </row>
    <row r="55" spans="1:7" ht="63" x14ac:dyDescent="0.25">
      <c r="A55" s="39" t="s">
        <v>28</v>
      </c>
      <c r="B55" s="44" t="s">
        <v>90</v>
      </c>
      <c r="C55" s="15" t="s">
        <v>141</v>
      </c>
      <c r="D55" s="50"/>
      <c r="E55" s="27"/>
      <c r="F55" s="184" t="s">
        <v>501</v>
      </c>
    </row>
    <row r="56" spans="1:7" ht="94.5" x14ac:dyDescent="0.25">
      <c r="A56" s="39" t="s">
        <v>28</v>
      </c>
      <c r="B56" s="44" t="s">
        <v>91</v>
      </c>
      <c r="C56" s="15" t="s">
        <v>142</v>
      </c>
      <c r="D56" s="50"/>
      <c r="E56" s="27"/>
      <c r="F56" s="184" t="s">
        <v>613</v>
      </c>
    </row>
    <row r="57" spans="1:7" ht="47.25" x14ac:dyDescent="0.25">
      <c r="A57" s="39" t="s">
        <v>28</v>
      </c>
      <c r="B57" s="44" t="s">
        <v>92</v>
      </c>
      <c r="C57" s="15" t="s">
        <v>32</v>
      </c>
      <c r="D57" s="50"/>
      <c r="E57" s="27"/>
      <c r="F57" s="184" t="s">
        <v>500</v>
      </c>
    </row>
    <row r="58" spans="1:7" ht="78.75" x14ac:dyDescent="0.25">
      <c r="A58" s="39" t="s">
        <v>28</v>
      </c>
      <c r="B58" s="39" t="s">
        <v>93</v>
      </c>
      <c r="C58" s="15" t="s">
        <v>143</v>
      </c>
      <c r="D58" s="50"/>
      <c r="E58" s="27"/>
      <c r="F58" s="184" t="s">
        <v>499</v>
      </c>
    </row>
    <row r="59" spans="1:7" ht="126" x14ac:dyDescent="0.25">
      <c r="A59" s="112" t="s">
        <v>94</v>
      </c>
      <c r="B59" s="113" t="s">
        <v>95</v>
      </c>
      <c r="C59" s="96" t="s">
        <v>144</v>
      </c>
      <c r="D59" s="159"/>
      <c r="E59" s="160"/>
      <c r="F59" s="186" t="s">
        <v>614</v>
      </c>
    </row>
    <row r="60" spans="1:7" s="55" customFormat="1" hidden="1" x14ac:dyDescent="0.25">
      <c r="A60" s="116"/>
      <c r="B60" s="117"/>
      <c r="C60" s="144"/>
      <c r="D60" s="161"/>
      <c r="E60" s="162"/>
      <c r="F60" s="162"/>
    </row>
    <row r="61" spans="1:7" s="55" customFormat="1" ht="42.4" hidden="1" customHeight="1" x14ac:dyDescent="0.25">
      <c r="B61" s="203" t="s">
        <v>44</v>
      </c>
      <c r="C61" s="203"/>
      <c r="D61" s="163" t="s">
        <v>103</v>
      </c>
      <c r="E61" s="163" t="s">
        <v>104</v>
      </c>
      <c r="F61" s="163" t="s">
        <v>105</v>
      </c>
      <c r="G61" s="133" t="s">
        <v>106</v>
      </c>
    </row>
    <row r="62" spans="1:7" s="55" customFormat="1" ht="36.4" hidden="1" customHeight="1" x14ac:dyDescent="0.25">
      <c r="B62" s="204"/>
      <c r="C62" s="204"/>
      <c r="D62" s="130">
        <f>COUNTIF(D3:D59,"Yes")</f>
        <v>1</v>
      </c>
      <c r="E62" s="130">
        <f>COUNTIF(D3:D59,"No")</f>
        <v>1</v>
      </c>
      <c r="F62" s="130">
        <f>COUNTIF(D3:D59,"In Part")</f>
        <v>1</v>
      </c>
      <c r="G62" s="164">
        <f>COUNTIF(D3:D59,"Not Applicable")</f>
        <v>1</v>
      </c>
    </row>
    <row r="63" spans="1:7" s="55" customFormat="1" ht="43.9" hidden="1" customHeight="1" x14ac:dyDescent="0.25">
      <c r="B63" s="165"/>
      <c r="C63" s="166" t="s">
        <v>47</v>
      </c>
      <c r="D63" s="166">
        <f>COUNTIF(D4:D27,"Yes")</f>
        <v>1</v>
      </c>
      <c r="E63" s="166">
        <f>COUNTIF(D4:D27,"No")</f>
        <v>1</v>
      </c>
      <c r="F63" s="167">
        <f>COUNTIF(D4:D27,"In Part")</f>
        <v>1</v>
      </c>
      <c r="G63" s="168">
        <f>COUNTIF(D4:D27,"Not Applicable")</f>
        <v>1</v>
      </c>
    </row>
    <row r="64" spans="1:7" s="55" customFormat="1" ht="33.4" hidden="1" customHeight="1" x14ac:dyDescent="0.25">
      <c r="B64" s="165"/>
      <c r="C64" s="166" t="s">
        <v>48</v>
      </c>
      <c r="D64" s="169">
        <f>COUNTIF(D28:D33,"Yes")</f>
        <v>0</v>
      </c>
      <c r="E64" s="169">
        <f>COUNTIF(D28:D33,"No")</f>
        <v>0</v>
      </c>
      <c r="F64" s="170">
        <f>COUNTIF(D28:D33,"In Part")</f>
        <v>0</v>
      </c>
      <c r="G64" s="168">
        <f>COUNTIF(D28:D33,"Not Applicable")</f>
        <v>0</v>
      </c>
    </row>
    <row r="65" spans="1:11" s="55" customFormat="1" ht="31.5" hidden="1" customHeight="1" x14ac:dyDescent="0.25">
      <c r="B65" s="165"/>
      <c r="C65" s="166" t="s">
        <v>49</v>
      </c>
      <c r="D65" s="169">
        <f>COUNTIF(D34:D38,"Yes")</f>
        <v>0</v>
      </c>
      <c r="E65" s="169">
        <f>COUNTIF(D34:D38,"No")</f>
        <v>0</v>
      </c>
      <c r="F65" s="170">
        <f>COUNTIF(D34:D38,"In Part")</f>
        <v>0</v>
      </c>
      <c r="G65" s="168">
        <f>COUNTIF(D34:D38,"Not Applicable")</f>
        <v>0</v>
      </c>
    </row>
    <row r="66" spans="1:11" s="55" customFormat="1" ht="40.15" hidden="1" customHeight="1" x14ac:dyDescent="0.25">
      <c r="B66" s="165"/>
      <c r="C66" s="166" t="s">
        <v>50</v>
      </c>
      <c r="D66" s="169">
        <f>COUNTIF(D39:D44,"Yes")</f>
        <v>0</v>
      </c>
      <c r="E66" s="169">
        <f>COUNTIF(D39:D44,"No")</f>
        <v>0</v>
      </c>
      <c r="F66" s="170">
        <f>COUNTIF(D39:D44,"In Part")</f>
        <v>0</v>
      </c>
      <c r="G66" s="168">
        <f>COUNTIF(D39:D44,"Not Applicable")</f>
        <v>0</v>
      </c>
    </row>
    <row r="67" spans="1:11" s="55" customFormat="1" ht="26.65" hidden="1" customHeight="1" x14ac:dyDescent="0.25">
      <c r="B67" s="165"/>
      <c r="C67" s="166" t="s">
        <v>51</v>
      </c>
      <c r="D67" s="169">
        <f>COUNTIF(D45:D48,"Yes")</f>
        <v>0</v>
      </c>
      <c r="E67" s="169">
        <f>COUNTIF(D45:D48,"No")</f>
        <v>0</v>
      </c>
      <c r="F67" s="170">
        <f>COUNTIF(D45:D48,"In Part")</f>
        <v>0</v>
      </c>
      <c r="G67" s="168">
        <f>COUNTIF(D45:D48,"Not Applicable")</f>
        <v>0</v>
      </c>
      <c r="K67" s="55" t="s">
        <v>42</v>
      </c>
    </row>
    <row r="68" spans="1:11" s="55" customFormat="1" ht="33.75" hidden="1" customHeight="1" x14ac:dyDescent="0.25">
      <c r="B68" s="165"/>
      <c r="C68" s="166" t="s">
        <v>52</v>
      </c>
      <c r="D68" s="169">
        <f>COUNTIF(D49:D53,"Yes")</f>
        <v>0</v>
      </c>
      <c r="E68" s="169">
        <f>COUNTIF(D49:D53,"No")</f>
        <v>0</v>
      </c>
      <c r="F68" s="170">
        <f>COUNTIF(D49:D53,"In Part")</f>
        <v>0</v>
      </c>
      <c r="G68" s="168">
        <f>COUNTIF(D49:D53,"Not Applicable")</f>
        <v>0</v>
      </c>
    </row>
    <row r="69" spans="1:11" s="55" customFormat="1" ht="32.65" hidden="1" customHeight="1" x14ac:dyDescent="0.25">
      <c r="B69" s="165"/>
      <c r="C69" s="166" t="s">
        <v>53</v>
      </c>
      <c r="D69" s="169">
        <f>COUNTIF(D54:D58,"Yes")</f>
        <v>0</v>
      </c>
      <c r="E69" s="169">
        <f>COUNTIF(D54:D58,"No")</f>
        <v>0</v>
      </c>
      <c r="F69" s="170">
        <f>COUNTIF(D54:D58,"In Part")</f>
        <v>0</v>
      </c>
      <c r="G69" s="168">
        <f>COUNTIF(D54:D58,"Not Applicable")</f>
        <v>0</v>
      </c>
    </row>
    <row r="70" spans="1:11" s="55" customFormat="1" ht="25.9" hidden="1" customHeight="1" x14ac:dyDescent="0.25">
      <c r="B70" s="165"/>
      <c r="C70" s="166" t="s">
        <v>54</v>
      </c>
      <c r="D70" s="169">
        <f>COUNTIF(D59,"Yes")</f>
        <v>0</v>
      </c>
      <c r="E70" s="169">
        <f>COUNTIF(D59,"No")</f>
        <v>0</v>
      </c>
      <c r="F70" s="170">
        <f>COUNTIF(D59,"In Part")</f>
        <v>0</v>
      </c>
      <c r="G70" s="168">
        <f>COUNTIF(D59,"Not Applicable")</f>
        <v>0</v>
      </c>
    </row>
    <row r="71" spans="1:11" s="55" customFormat="1" ht="51.4" customHeight="1" x14ac:dyDescent="0.25">
      <c r="A71" s="205" t="s">
        <v>494</v>
      </c>
      <c r="B71" s="205"/>
      <c r="C71" s="205"/>
      <c r="D71" s="205"/>
      <c r="E71" s="205"/>
      <c r="F71" s="206"/>
      <c r="G71" s="168"/>
    </row>
    <row r="72" spans="1:11" s="55" customFormat="1" ht="15.75" customHeight="1" x14ac:dyDescent="0.25">
      <c r="A72" s="207"/>
      <c r="B72" s="207"/>
      <c r="C72" s="207"/>
      <c r="D72" s="207"/>
      <c r="E72" s="207"/>
      <c r="F72" s="208"/>
    </row>
    <row r="73" spans="1:11" s="55" customFormat="1" ht="15.75" customHeight="1" x14ac:dyDescent="0.25">
      <c r="A73" s="207"/>
      <c r="B73" s="207"/>
      <c r="C73" s="207"/>
      <c r="D73" s="207"/>
      <c r="E73" s="207"/>
      <c r="F73" s="208"/>
    </row>
    <row r="74" spans="1:11" s="55" customFormat="1" ht="15.75" customHeight="1" x14ac:dyDescent="0.25">
      <c r="A74" s="207"/>
      <c r="B74" s="207"/>
      <c r="C74" s="207"/>
      <c r="D74" s="207"/>
      <c r="E74" s="207"/>
      <c r="F74" s="208"/>
    </row>
    <row r="75" spans="1:11" s="55" customFormat="1" ht="15.75" customHeight="1" x14ac:dyDescent="0.25">
      <c r="A75" s="207"/>
      <c r="B75" s="207"/>
      <c r="C75" s="207"/>
      <c r="D75" s="207"/>
      <c r="E75" s="207"/>
      <c r="F75" s="208"/>
    </row>
    <row r="76" spans="1:11" s="55" customFormat="1" ht="15.75" customHeight="1" x14ac:dyDescent="0.25">
      <c r="A76" s="207"/>
      <c r="B76" s="207"/>
      <c r="C76" s="207"/>
      <c r="D76" s="207"/>
      <c r="E76" s="207"/>
      <c r="F76" s="208"/>
    </row>
    <row r="77" spans="1:11" s="55" customFormat="1" ht="15.75" customHeight="1" x14ac:dyDescent="0.25">
      <c r="A77" s="207"/>
      <c r="B77" s="207"/>
      <c r="C77" s="207"/>
      <c r="D77" s="207"/>
      <c r="E77" s="207"/>
      <c r="F77" s="208"/>
    </row>
    <row r="78" spans="1:11" s="55" customFormat="1" ht="15.75" customHeight="1" x14ac:dyDescent="0.25">
      <c r="A78" s="207"/>
      <c r="B78" s="207"/>
      <c r="C78" s="207"/>
      <c r="D78" s="207"/>
      <c r="E78" s="207"/>
      <c r="F78" s="208"/>
    </row>
    <row r="79" spans="1:11" s="55" customFormat="1" ht="15.75" customHeight="1" x14ac:dyDescent="0.25">
      <c r="A79" s="207"/>
      <c r="B79" s="207"/>
      <c r="C79" s="207"/>
      <c r="D79" s="207"/>
      <c r="E79" s="207"/>
      <c r="F79" s="208"/>
    </row>
    <row r="80" spans="1:11" s="55" customFormat="1" ht="15.75" customHeight="1" x14ac:dyDescent="0.25">
      <c r="A80" s="207"/>
      <c r="B80" s="207"/>
      <c r="C80" s="207"/>
      <c r="D80" s="207"/>
      <c r="E80" s="207"/>
      <c r="F80" s="208"/>
    </row>
    <row r="81" spans="1:6" s="55" customFormat="1" ht="15.75" customHeight="1" x14ac:dyDescent="0.25">
      <c r="A81" s="207"/>
      <c r="B81" s="207"/>
      <c r="C81" s="207"/>
      <c r="D81" s="207"/>
      <c r="E81" s="207"/>
      <c r="F81" s="208"/>
    </row>
    <row r="82" spans="1:6" s="55" customFormat="1" ht="15.75" customHeight="1" x14ac:dyDescent="0.25">
      <c r="A82" s="207"/>
      <c r="B82" s="207"/>
      <c r="C82" s="207"/>
      <c r="D82" s="207"/>
      <c r="E82" s="207"/>
      <c r="F82" s="208"/>
    </row>
    <row r="83" spans="1:6" s="55" customFormat="1" ht="15.75" customHeight="1" x14ac:dyDescent="0.25">
      <c r="A83" s="207"/>
      <c r="B83" s="207"/>
      <c r="C83" s="207"/>
      <c r="D83" s="207"/>
      <c r="E83" s="207"/>
      <c r="F83" s="208"/>
    </row>
    <row r="84" spans="1:6" s="55" customFormat="1" ht="15.75" customHeight="1" x14ac:dyDescent="0.25">
      <c r="A84" s="207"/>
      <c r="B84" s="207"/>
      <c r="C84" s="207"/>
      <c r="D84" s="207"/>
      <c r="E84" s="207"/>
      <c r="F84" s="208"/>
    </row>
    <row r="85" spans="1:6" s="55" customFormat="1" ht="15.75" customHeight="1" x14ac:dyDescent="0.25">
      <c r="A85" s="207"/>
      <c r="B85" s="207"/>
      <c r="C85" s="207"/>
      <c r="D85" s="207"/>
      <c r="E85" s="207"/>
      <c r="F85" s="208"/>
    </row>
    <row r="86" spans="1:6" s="55" customFormat="1" ht="15.75" customHeight="1" x14ac:dyDescent="0.25">
      <c r="A86" s="207"/>
      <c r="B86" s="207"/>
      <c r="C86" s="207"/>
      <c r="D86" s="207"/>
      <c r="E86" s="207"/>
      <c r="F86" s="208"/>
    </row>
    <row r="87" spans="1:6" s="55" customFormat="1" ht="15.75" customHeight="1" x14ac:dyDescent="0.25">
      <c r="A87" s="207"/>
      <c r="B87" s="207"/>
      <c r="C87" s="207"/>
      <c r="D87" s="207"/>
      <c r="E87" s="207"/>
      <c r="F87" s="208"/>
    </row>
    <row r="88" spans="1:6" s="55" customFormat="1" ht="15.75" customHeight="1" x14ac:dyDescent="0.25">
      <c r="A88" s="207"/>
      <c r="B88" s="207"/>
      <c r="C88" s="207"/>
      <c r="D88" s="207"/>
      <c r="E88" s="207"/>
      <c r="F88" s="208"/>
    </row>
    <row r="89" spans="1:6" s="55" customFormat="1" ht="15.75" customHeight="1" x14ac:dyDescent="0.25">
      <c r="A89" s="207"/>
      <c r="B89" s="207"/>
      <c r="C89" s="207"/>
      <c r="D89" s="207"/>
      <c r="E89" s="207"/>
      <c r="F89" s="208"/>
    </row>
    <row r="90" spans="1:6" s="55" customFormat="1" ht="15.75" customHeight="1" x14ac:dyDescent="0.25">
      <c r="A90" s="207"/>
      <c r="B90" s="207"/>
      <c r="C90" s="207"/>
      <c r="D90" s="207"/>
      <c r="E90" s="207"/>
      <c r="F90" s="208"/>
    </row>
    <row r="91" spans="1:6" s="55" customFormat="1" ht="15.75" customHeight="1" x14ac:dyDescent="0.25">
      <c r="A91" s="207"/>
      <c r="B91" s="207"/>
      <c r="C91" s="207"/>
      <c r="D91" s="207"/>
      <c r="E91" s="207"/>
      <c r="F91" s="208"/>
    </row>
    <row r="92" spans="1:6" s="55" customFormat="1" ht="15.75" customHeight="1" x14ac:dyDescent="0.25">
      <c r="A92" s="207"/>
      <c r="B92" s="207"/>
      <c r="C92" s="207"/>
      <c r="D92" s="207"/>
      <c r="E92" s="207"/>
      <c r="F92" s="208"/>
    </row>
    <row r="93" spans="1:6" s="55" customFormat="1" ht="15.75" customHeight="1" x14ac:dyDescent="0.25">
      <c r="A93" s="207"/>
      <c r="B93" s="207"/>
      <c r="C93" s="207"/>
      <c r="D93" s="207"/>
      <c r="E93" s="207"/>
      <c r="F93" s="208"/>
    </row>
    <row r="94" spans="1:6" s="55" customFormat="1" ht="15.75" customHeight="1" x14ac:dyDescent="0.25">
      <c r="A94" s="207"/>
      <c r="B94" s="207"/>
      <c r="C94" s="207"/>
      <c r="D94" s="207"/>
      <c r="E94" s="207"/>
      <c r="F94" s="208"/>
    </row>
    <row r="95" spans="1:6" x14ac:dyDescent="0.25">
      <c r="B95" s="54"/>
      <c r="C95" s="55"/>
      <c r="D95" s="55"/>
      <c r="E95" s="55"/>
      <c r="F95" s="56"/>
    </row>
    <row r="96" spans="1:6" x14ac:dyDescent="0.25">
      <c r="B96" s="54"/>
      <c r="C96" s="55"/>
      <c r="D96" s="55"/>
      <c r="E96" s="55"/>
      <c r="F96" s="56"/>
    </row>
    <row r="97" spans="2:6" x14ac:dyDescent="0.25">
      <c r="B97" s="54"/>
      <c r="C97" s="55"/>
      <c r="D97" s="55"/>
      <c r="E97" s="55"/>
      <c r="F97" s="56"/>
    </row>
    <row r="98" spans="2:6" x14ac:dyDescent="0.25">
      <c r="B98" s="54"/>
      <c r="C98" s="55"/>
      <c r="D98" s="55"/>
      <c r="E98" s="55"/>
      <c r="F98" s="56"/>
    </row>
    <row r="99" spans="2:6" x14ac:dyDescent="0.25">
      <c r="B99" s="54"/>
      <c r="C99" s="55"/>
      <c r="D99" s="55"/>
      <c r="E99" s="55"/>
      <c r="F99" s="56"/>
    </row>
    <row r="100" spans="2:6" x14ac:dyDescent="0.25">
      <c r="B100" s="54"/>
      <c r="C100" s="55"/>
      <c r="D100" s="55"/>
      <c r="E100" s="55"/>
      <c r="F100" s="56"/>
    </row>
    <row r="101" spans="2:6" x14ac:dyDescent="0.25">
      <c r="B101" s="54"/>
      <c r="C101" s="55"/>
      <c r="D101" s="55"/>
      <c r="E101" s="55"/>
      <c r="F101" s="56"/>
    </row>
    <row r="102" spans="2:6" x14ac:dyDescent="0.25">
      <c r="B102" s="54"/>
      <c r="C102" s="55"/>
      <c r="D102" s="55"/>
      <c r="E102" s="55"/>
      <c r="F102" s="56"/>
    </row>
    <row r="103" spans="2:6" x14ac:dyDescent="0.25">
      <c r="B103" s="54"/>
      <c r="C103" s="55"/>
      <c r="D103" s="55"/>
      <c r="E103" s="55"/>
      <c r="F103" s="56"/>
    </row>
    <row r="104" spans="2:6" x14ac:dyDescent="0.25">
      <c r="B104" s="54"/>
      <c r="C104" s="55"/>
      <c r="D104" s="55"/>
      <c r="E104" s="55"/>
      <c r="F104" s="56"/>
    </row>
    <row r="105" spans="2:6" x14ac:dyDescent="0.25">
      <c r="B105" s="54"/>
      <c r="C105" s="55"/>
      <c r="D105" s="55"/>
      <c r="E105" s="55"/>
      <c r="F105" s="56"/>
    </row>
    <row r="106" spans="2:6" x14ac:dyDescent="0.25">
      <c r="B106" s="54"/>
      <c r="C106" s="55"/>
      <c r="D106" s="55"/>
      <c r="E106" s="55"/>
      <c r="F106" s="56"/>
    </row>
    <row r="107" spans="2:6" x14ac:dyDescent="0.25">
      <c r="B107" s="54"/>
      <c r="C107" s="55"/>
      <c r="D107" s="55"/>
      <c r="E107" s="55"/>
      <c r="F107" s="56"/>
    </row>
    <row r="108" spans="2:6" x14ac:dyDescent="0.25">
      <c r="B108" s="54"/>
      <c r="C108" s="55"/>
      <c r="D108" s="55"/>
      <c r="E108" s="55"/>
      <c r="F108" s="56"/>
    </row>
    <row r="109" spans="2:6" x14ac:dyDescent="0.25">
      <c r="B109" s="54"/>
      <c r="C109" s="55"/>
      <c r="D109" s="55"/>
      <c r="E109" s="55"/>
      <c r="F109" s="56"/>
    </row>
    <row r="110" spans="2:6" x14ac:dyDescent="0.25">
      <c r="B110" s="54"/>
      <c r="C110" s="55"/>
      <c r="D110" s="55"/>
      <c r="E110" s="55"/>
      <c r="F110" s="56"/>
    </row>
    <row r="111" spans="2:6" x14ac:dyDescent="0.25">
      <c r="B111" s="54"/>
      <c r="C111" s="55"/>
      <c r="D111" s="55"/>
      <c r="E111" s="55"/>
      <c r="F111" s="56"/>
    </row>
    <row r="112" spans="2:6" x14ac:dyDescent="0.25">
      <c r="B112" s="54"/>
      <c r="C112" s="55"/>
      <c r="D112" s="55"/>
      <c r="E112" s="55"/>
      <c r="F112" s="56"/>
    </row>
    <row r="113" spans="2:6" x14ac:dyDescent="0.25">
      <c r="B113" s="54"/>
      <c r="C113" s="55"/>
      <c r="D113" s="55"/>
      <c r="E113" s="55"/>
      <c r="F113" s="56"/>
    </row>
    <row r="114" spans="2:6" x14ac:dyDescent="0.25">
      <c r="B114" s="54"/>
      <c r="C114" s="55"/>
      <c r="D114" s="55"/>
      <c r="E114" s="55"/>
      <c r="F114" s="56"/>
    </row>
    <row r="115" spans="2:6" x14ac:dyDescent="0.25">
      <c r="B115" s="54"/>
      <c r="C115" s="55"/>
      <c r="D115" s="55"/>
      <c r="E115" s="55"/>
      <c r="F115" s="56"/>
    </row>
    <row r="116" spans="2:6" x14ac:dyDescent="0.25">
      <c r="B116" s="54"/>
      <c r="C116" s="55"/>
      <c r="D116" s="55"/>
      <c r="E116" s="55"/>
      <c r="F116" s="56"/>
    </row>
    <row r="117" spans="2:6" x14ac:dyDescent="0.25">
      <c r="B117" s="54"/>
      <c r="C117" s="55"/>
      <c r="D117" s="55"/>
      <c r="E117" s="55"/>
      <c r="F117" s="56"/>
    </row>
    <row r="118" spans="2:6" x14ac:dyDescent="0.25">
      <c r="B118" s="54"/>
      <c r="C118" s="55"/>
      <c r="D118" s="55"/>
      <c r="E118" s="55"/>
      <c r="F118" s="56"/>
    </row>
    <row r="119" spans="2:6" x14ac:dyDescent="0.25">
      <c r="B119" s="54"/>
      <c r="C119" s="55"/>
      <c r="D119" s="55"/>
      <c r="E119" s="55"/>
      <c r="F119" s="56"/>
    </row>
    <row r="120" spans="2:6" x14ac:dyDescent="0.25">
      <c r="B120" s="54"/>
      <c r="C120" s="55"/>
      <c r="D120" s="55"/>
      <c r="E120" s="55"/>
      <c r="F120" s="56"/>
    </row>
    <row r="121" spans="2:6" x14ac:dyDescent="0.25">
      <c r="B121" s="54"/>
      <c r="C121" s="55"/>
      <c r="D121" s="55"/>
      <c r="E121" s="55"/>
      <c r="F121" s="56"/>
    </row>
    <row r="122" spans="2:6" x14ac:dyDescent="0.25">
      <c r="B122" s="54"/>
      <c r="C122" s="55"/>
      <c r="D122" s="55"/>
      <c r="E122" s="55"/>
      <c r="F122" s="56"/>
    </row>
    <row r="123" spans="2:6" x14ac:dyDescent="0.25">
      <c r="B123" s="54"/>
      <c r="C123" s="55"/>
      <c r="D123" s="55"/>
      <c r="E123" s="55"/>
      <c r="F123" s="56"/>
    </row>
    <row r="124" spans="2:6" x14ac:dyDescent="0.25">
      <c r="B124" s="54"/>
      <c r="C124" s="55"/>
      <c r="D124" s="55"/>
      <c r="E124" s="55"/>
      <c r="F124" s="56"/>
    </row>
    <row r="125" spans="2:6" x14ac:dyDescent="0.25">
      <c r="B125" s="54"/>
      <c r="C125" s="55"/>
      <c r="D125" s="55"/>
      <c r="E125" s="55"/>
      <c r="F125" s="56"/>
    </row>
    <row r="126" spans="2:6" x14ac:dyDescent="0.25">
      <c r="B126" s="54"/>
      <c r="C126" s="55"/>
      <c r="D126" s="55"/>
      <c r="E126" s="55"/>
      <c r="F126" s="56"/>
    </row>
    <row r="127" spans="2:6" x14ac:dyDescent="0.25">
      <c r="B127" s="54"/>
      <c r="C127" s="55"/>
      <c r="D127" s="55"/>
      <c r="E127" s="55"/>
      <c r="F127" s="56"/>
    </row>
    <row r="128" spans="2:6" x14ac:dyDescent="0.25">
      <c r="B128" s="54"/>
      <c r="C128" s="55"/>
      <c r="D128" s="55"/>
      <c r="E128" s="55"/>
      <c r="F128" s="56"/>
    </row>
    <row r="129" spans="2:6" x14ac:dyDescent="0.25">
      <c r="B129" s="54"/>
      <c r="C129" s="55"/>
      <c r="D129" s="55"/>
      <c r="E129" s="55"/>
      <c r="F129" s="56"/>
    </row>
    <row r="130" spans="2:6" x14ac:dyDescent="0.25">
      <c r="B130" s="54"/>
      <c r="C130" s="55"/>
      <c r="D130" s="55"/>
      <c r="E130" s="55"/>
      <c r="F130" s="56"/>
    </row>
    <row r="131" spans="2:6" x14ac:dyDescent="0.25">
      <c r="B131" s="54"/>
      <c r="C131" s="55"/>
      <c r="D131" s="55"/>
      <c r="E131" s="55"/>
      <c r="F131" s="56"/>
    </row>
    <row r="132" spans="2:6" x14ac:dyDescent="0.25">
      <c r="B132" s="54"/>
      <c r="C132" s="55"/>
      <c r="D132" s="55"/>
      <c r="E132" s="55"/>
      <c r="F132" s="56"/>
    </row>
    <row r="133" spans="2:6" x14ac:dyDescent="0.25">
      <c r="B133" s="54"/>
      <c r="C133" s="55"/>
      <c r="D133" s="55"/>
      <c r="E133" s="55"/>
      <c r="F133" s="56"/>
    </row>
    <row r="134" spans="2:6" x14ac:dyDescent="0.25">
      <c r="B134" s="54"/>
      <c r="C134" s="55"/>
      <c r="D134" s="55"/>
      <c r="E134" s="55"/>
      <c r="F134" s="56"/>
    </row>
    <row r="135" spans="2:6" x14ac:dyDescent="0.25">
      <c r="B135" s="54"/>
      <c r="C135" s="55"/>
      <c r="D135" s="55"/>
      <c r="E135" s="55"/>
      <c r="F135" s="56"/>
    </row>
    <row r="136" spans="2:6" x14ac:dyDescent="0.25">
      <c r="B136" s="54"/>
      <c r="C136" s="55"/>
      <c r="D136" s="55"/>
      <c r="E136" s="55"/>
      <c r="F136" s="56"/>
    </row>
    <row r="137" spans="2:6" x14ac:dyDescent="0.25">
      <c r="B137" s="54"/>
      <c r="C137" s="55"/>
      <c r="D137" s="55"/>
      <c r="E137" s="55"/>
      <c r="F137" s="56"/>
    </row>
    <row r="138" spans="2:6" x14ac:dyDescent="0.25">
      <c r="B138" s="54"/>
      <c r="C138" s="55"/>
      <c r="D138" s="55"/>
      <c r="E138" s="55"/>
      <c r="F138" s="56"/>
    </row>
    <row r="139" spans="2:6" x14ac:dyDescent="0.25">
      <c r="B139" s="54"/>
      <c r="C139" s="55"/>
      <c r="D139" s="55"/>
      <c r="E139" s="55"/>
      <c r="F139" s="56"/>
    </row>
    <row r="140" spans="2:6" x14ac:dyDescent="0.25">
      <c r="B140" s="54"/>
      <c r="C140" s="55"/>
      <c r="D140" s="55"/>
      <c r="E140" s="55"/>
      <c r="F140" s="56"/>
    </row>
    <row r="141" spans="2:6" x14ac:dyDescent="0.25">
      <c r="B141" s="54"/>
      <c r="C141" s="55"/>
      <c r="D141" s="55"/>
      <c r="E141" s="55"/>
      <c r="F141" s="56"/>
    </row>
    <row r="142" spans="2:6" x14ac:dyDescent="0.25">
      <c r="B142" s="54"/>
      <c r="C142" s="55"/>
      <c r="D142" s="55"/>
      <c r="E142" s="55"/>
      <c r="F142" s="56"/>
    </row>
    <row r="143" spans="2:6" x14ac:dyDescent="0.25">
      <c r="B143" s="54"/>
      <c r="C143" s="55"/>
      <c r="D143" s="55"/>
      <c r="E143" s="55"/>
      <c r="F143" s="56"/>
    </row>
    <row r="144" spans="2:6" x14ac:dyDescent="0.25">
      <c r="B144" s="54"/>
      <c r="C144" s="55"/>
      <c r="D144" s="55"/>
      <c r="E144" s="55"/>
      <c r="F144" s="56"/>
    </row>
    <row r="145" spans="2:6" x14ac:dyDescent="0.25">
      <c r="B145" s="54"/>
      <c r="C145" s="55"/>
      <c r="D145" s="55"/>
      <c r="E145" s="55"/>
      <c r="F145" s="56"/>
    </row>
    <row r="146" spans="2:6" x14ac:dyDescent="0.25">
      <c r="B146" s="54"/>
      <c r="C146" s="55"/>
      <c r="D146" s="55"/>
      <c r="E146" s="55"/>
      <c r="F146" s="56"/>
    </row>
    <row r="147" spans="2:6" x14ac:dyDescent="0.25">
      <c r="B147" s="54"/>
      <c r="C147" s="55"/>
      <c r="D147" s="55"/>
      <c r="E147" s="55"/>
      <c r="F147" s="56"/>
    </row>
    <row r="148" spans="2:6" x14ac:dyDescent="0.25">
      <c r="B148" s="54"/>
      <c r="C148" s="55"/>
      <c r="D148" s="55"/>
      <c r="E148" s="55"/>
      <c r="F148" s="56"/>
    </row>
    <row r="149" spans="2:6" x14ac:dyDescent="0.25">
      <c r="B149" s="54"/>
      <c r="C149" s="55"/>
      <c r="D149" s="55"/>
      <c r="E149" s="55"/>
      <c r="F149" s="56"/>
    </row>
    <row r="150" spans="2:6" x14ac:dyDescent="0.25">
      <c r="B150" s="54"/>
      <c r="C150" s="55"/>
      <c r="D150" s="55"/>
      <c r="E150" s="55"/>
      <c r="F150" s="56"/>
    </row>
    <row r="151" spans="2:6" x14ac:dyDescent="0.25">
      <c r="B151" s="54"/>
      <c r="C151" s="55"/>
      <c r="D151" s="55"/>
      <c r="E151" s="55"/>
      <c r="F151" s="56"/>
    </row>
  </sheetData>
  <sheetProtection algorithmName="SHA-512" hashValue="x0j9hWbd4TRwMk+D3rBw5O3sYZMU4AWoczxOkT0DI7GDId/sHKkhUkAskqEERyoeUZf1Bgyvkb8dQRE3ud3tgg==" saltValue="0wzKcBnH+wbDYCF7268P+A==" spinCount="100000" sheet="1" insertColumns="0" insertRows="0" selectLockedCells="1" sort="0" autoFilter="0"/>
  <mergeCells count="5">
    <mergeCell ref="A1:F1"/>
    <mergeCell ref="A2:F2"/>
    <mergeCell ref="B61:C62"/>
    <mergeCell ref="A71:F71"/>
    <mergeCell ref="A72:F94"/>
  </mergeCells>
  <dataValidations count="2">
    <dataValidation type="list" allowBlank="1" showInputMessage="1" showErrorMessage="1" sqref="D5:D60" xr:uid="{89D2B64A-7782-4ED2-AABD-D78AFE21E877}">
      <formula1>"Yes, No, In Part, Not Applicable"</formula1>
    </dataValidation>
    <dataValidation type="list" allowBlank="1" showInputMessage="1" showErrorMessage="1" sqref="D4" xr:uid="{9C1F9A6B-9458-4D67-97C5-B6A66C8B0ABD}">
      <formula1>"Yes,No,In Part, Not Applicable"</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3BC04-93C3-4EF8-BDFC-9DA4C20A4CA4}">
  <sheetPr>
    <pageSetUpPr fitToPage="1"/>
  </sheetPr>
  <dimension ref="A1:V217"/>
  <sheetViews>
    <sheetView zoomScale="80" zoomScaleNormal="80" workbookViewId="0">
      <pane ySplit="3" topLeftCell="A13" activePane="bottomLeft" state="frozen"/>
      <selection pane="bottomLeft" activeCell="G12" sqref="G12:G14"/>
    </sheetView>
  </sheetViews>
  <sheetFormatPr defaultRowHeight="50.1" customHeight="1" x14ac:dyDescent="0.25"/>
  <cols>
    <col min="1" max="1" width="20.5703125" customWidth="1"/>
    <col min="2" max="2" width="13.28515625" style="18" customWidth="1"/>
    <col min="3" max="3" width="14.140625" style="19" customWidth="1"/>
    <col min="4" max="4" width="16.85546875" style="14" customWidth="1"/>
    <col min="5" max="5" width="61" style="8" customWidth="1"/>
    <col min="6" max="6" width="51.28515625" customWidth="1"/>
    <col min="7" max="7" width="43.42578125" customWidth="1"/>
    <col min="8" max="10" width="15.5703125" style="17" customWidth="1"/>
    <col min="11" max="22" width="15.5703125" style="1" customWidth="1"/>
  </cols>
  <sheetData>
    <row r="1" spans="1:22" ht="50.1" customHeight="1" x14ac:dyDescent="0.25">
      <c r="A1" s="245" t="s">
        <v>551</v>
      </c>
      <c r="B1" s="245"/>
      <c r="C1" s="245"/>
      <c r="D1" s="245"/>
      <c r="E1" s="245"/>
      <c r="F1" s="245"/>
      <c r="G1" s="245"/>
      <c r="H1" s="245"/>
      <c r="I1" s="245"/>
      <c r="J1" s="245"/>
      <c r="K1" s="245"/>
      <c r="L1" s="245"/>
      <c r="M1" s="245"/>
      <c r="N1" s="245"/>
      <c r="O1" s="245"/>
      <c r="P1" s="245"/>
      <c r="Q1" s="245"/>
      <c r="R1" s="245"/>
      <c r="S1" s="245"/>
      <c r="T1" s="245"/>
      <c r="U1" s="245"/>
      <c r="V1" s="246"/>
    </row>
    <row r="2" spans="1:22" s="9" customFormat="1" ht="49.9" customHeight="1" x14ac:dyDescent="0.25">
      <c r="A2" s="225" t="s">
        <v>594</v>
      </c>
      <c r="B2" s="225"/>
      <c r="C2" s="225"/>
      <c r="D2" s="225"/>
      <c r="E2" s="225"/>
      <c r="F2" s="225"/>
      <c r="G2" s="225"/>
      <c r="H2" s="225"/>
      <c r="I2" s="225"/>
      <c r="J2" s="225"/>
      <c r="K2" s="225"/>
      <c r="L2" s="225"/>
      <c r="M2" s="225"/>
      <c r="N2" s="225"/>
      <c r="O2" s="225"/>
      <c r="P2" s="225"/>
      <c r="Q2" s="225"/>
      <c r="R2" s="225"/>
      <c r="S2" s="225"/>
      <c r="T2" s="225"/>
      <c r="U2" s="225"/>
      <c r="V2" s="225"/>
    </row>
    <row r="3" spans="1:22" ht="409.6" customHeight="1" x14ac:dyDescent="0.25">
      <c r="A3" s="247"/>
      <c r="B3" s="247"/>
      <c r="C3" s="247"/>
      <c r="D3" s="247"/>
      <c r="E3" s="247"/>
      <c r="F3" s="247"/>
      <c r="G3" s="247"/>
      <c r="H3" s="247"/>
      <c r="I3" s="247"/>
      <c r="J3" s="247"/>
      <c r="K3" s="247"/>
      <c r="L3" s="247"/>
      <c r="M3" s="247"/>
      <c r="N3" s="247"/>
      <c r="O3" s="247"/>
      <c r="P3" s="247"/>
      <c r="Q3" s="247"/>
      <c r="R3" s="247"/>
      <c r="S3" s="247"/>
      <c r="T3" s="247"/>
      <c r="U3" s="247"/>
      <c r="V3" s="248"/>
    </row>
    <row r="4" spans="1:22" s="7" customFormat="1" ht="81" customHeight="1" x14ac:dyDescent="0.25">
      <c r="A4" s="10" t="s">
        <v>272</v>
      </c>
      <c r="B4" s="10" t="s">
        <v>552</v>
      </c>
      <c r="C4" s="10" t="s">
        <v>553</v>
      </c>
      <c r="D4" s="10" t="s">
        <v>112</v>
      </c>
      <c r="E4" s="10" t="s">
        <v>210</v>
      </c>
      <c r="F4" s="10" t="s">
        <v>615</v>
      </c>
      <c r="G4" s="49" t="s">
        <v>145</v>
      </c>
      <c r="H4" s="253" t="s">
        <v>96</v>
      </c>
      <c r="I4" s="253"/>
      <c r="J4" s="253"/>
      <c r="K4" s="253" t="s">
        <v>97</v>
      </c>
      <c r="L4" s="253"/>
      <c r="M4" s="253"/>
      <c r="N4" s="253" t="s">
        <v>98</v>
      </c>
      <c r="O4" s="253"/>
      <c r="P4" s="253"/>
      <c r="Q4" s="253" t="s">
        <v>100</v>
      </c>
      <c r="R4" s="253"/>
      <c r="S4" s="253"/>
      <c r="T4" s="253" t="s">
        <v>101</v>
      </c>
      <c r="U4" s="253"/>
      <c r="V4" s="253"/>
    </row>
    <row r="5" spans="1:22" ht="50.1" customHeight="1" x14ac:dyDescent="0.25">
      <c r="A5" s="230" t="s">
        <v>496</v>
      </c>
      <c r="B5" s="230"/>
      <c r="C5" s="230"/>
      <c r="D5" s="230"/>
      <c r="E5" s="230"/>
      <c r="F5" s="230"/>
      <c r="G5" s="230"/>
      <c r="H5" s="230"/>
      <c r="I5" s="230"/>
      <c r="J5" s="230"/>
      <c r="K5" s="230"/>
      <c r="L5" s="230"/>
      <c r="M5" s="230"/>
      <c r="N5" s="230"/>
      <c r="O5" s="230"/>
      <c r="P5" s="230"/>
      <c r="Q5" s="230"/>
      <c r="R5" s="230"/>
      <c r="S5" s="230"/>
      <c r="T5" s="230"/>
      <c r="U5" s="230"/>
      <c r="V5" s="230"/>
    </row>
    <row r="6" spans="1:22" ht="50.1" customHeight="1" x14ac:dyDescent="0.25">
      <c r="A6" s="209" t="s">
        <v>496</v>
      </c>
      <c r="B6" s="212" t="s">
        <v>61</v>
      </c>
      <c r="C6" s="212" t="s">
        <v>3</v>
      </c>
      <c r="D6" s="212" t="str">
        <f>'2 Planning (Gap Survey)'!D6</f>
        <v>In Part</v>
      </c>
      <c r="E6" s="215" t="s">
        <v>249</v>
      </c>
      <c r="F6" s="215">
        <f>'2 Planning (Gap Survey)'!E6</f>
        <v>0</v>
      </c>
      <c r="G6" s="218" t="s">
        <v>113</v>
      </c>
      <c r="H6" s="220" t="s">
        <v>113</v>
      </c>
      <c r="I6" s="220"/>
      <c r="J6" s="220"/>
      <c r="K6" s="220"/>
      <c r="L6" s="220"/>
      <c r="M6" s="220"/>
      <c r="N6" s="220"/>
      <c r="O6" s="220"/>
      <c r="P6" s="220"/>
      <c r="Q6" s="220"/>
      <c r="R6" s="220"/>
      <c r="S6" s="220"/>
      <c r="T6" s="220"/>
      <c r="U6" s="220"/>
      <c r="V6" s="220"/>
    </row>
    <row r="7" spans="1:22" ht="28.15" customHeight="1" x14ac:dyDescent="0.25">
      <c r="A7" s="210"/>
      <c r="B7" s="213"/>
      <c r="C7" s="213"/>
      <c r="D7" s="213"/>
      <c r="E7" s="216"/>
      <c r="F7" s="216"/>
      <c r="G7" s="219"/>
      <c r="H7" s="15" t="s">
        <v>99</v>
      </c>
      <c r="I7" s="15" t="s">
        <v>209</v>
      </c>
      <c r="J7" s="15" t="s">
        <v>208</v>
      </c>
      <c r="K7" s="15" t="s">
        <v>99</v>
      </c>
      <c r="L7" s="15" t="s">
        <v>209</v>
      </c>
      <c r="M7" s="15" t="s">
        <v>208</v>
      </c>
      <c r="N7" s="15" t="s">
        <v>99</v>
      </c>
      <c r="O7" s="15" t="s">
        <v>209</v>
      </c>
      <c r="P7" s="15" t="s">
        <v>208</v>
      </c>
      <c r="Q7" s="15" t="s">
        <v>99</v>
      </c>
      <c r="R7" s="15" t="s">
        <v>209</v>
      </c>
      <c r="S7" s="15" t="s">
        <v>208</v>
      </c>
      <c r="T7" s="15" t="s">
        <v>99</v>
      </c>
      <c r="U7" s="15" t="s">
        <v>209</v>
      </c>
      <c r="V7" s="15" t="s">
        <v>208</v>
      </c>
    </row>
    <row r="8" spans="1:22" ht="51.4" customHeight="1" x14ac:dyDescent="0.25">
      <c r="A8" s="211"/>
      <c r="B8" s="214"/>
      <c r="C8" s="214"/>
      <c r="D8" s="214"/>
      <c r="E8" s="217"/>
      <c r="F8" s="217"/>
      <c r="G8" s="220"/>
      <c r="H8" s="16"/>
      <c r="I8" s="16"/>
      <c r="J8" s="16" t="s">
        <v>205</v>
      </c>
      <c r="K8" s="16"/>
      <c r="L8" s="16"/>
      <c r="M8" s="16"/>
      <c r="N8" s="16"/>
      <c r="O8" s="16"/>
      <c r="P8" s="16"/>
      <c r="Q8" s="16"/>
      <c r="R8" s="16"/>
      <c r="S8" s="16"/>
      <c r="T8" s="16"/>
      <c r="U8" s="16"/>
      <c r="V8" s="16"/>
    </row>
    <row r="9" spans="1:22" ht="49.9" customHeight="1" x14ac:dyDescent="0.25">
      <c r="A9" s="209" t="s">
        <v>496</v>
      </c>
      <c r="B9" s="212" t="s">
        <v>61</v>
      </c>
      <c r="C9" s="212" t="s">
        <v>4</v>
      </c>
      <c r="D9" s="212" t="str">
        <f>'2 Planning (Gap Survey)'!D7</f>
        <v>Not Applicable</v>
      </c>
      <c r="E9" s="215" t="s">
        <v>250</v>
      </c>
      <c r="F9" s="215">
        <f>'2 Planning (Gap Survey)'!E7</f>
        <v>0</v>
      </c>
      <c r="G9" s="218" t="s">
        <v>113</v>
      </c>
      <c r="H9" s="226" t="s">
        <v>113</v>
      </c>
      <c r="I9" s="226"/>
      <c r="J9" s="226"/>
      <c r="K9" s="226"/>
      <c r="L9" s="226"/>
      <c r="M9" s="226"/>
      <c r="N9" s="226"/>
      <c r="O9" s="226"/>
      <c r="P9" s="226"/>
      <c r="Q9" s="226"/>
      <c r="R9" s="226"/>
      <c r="S9" s="226"/>
      <c r="T9" s="226"/>
      <c r="U9" s="226"/>
      <c r="V9" s="226"/>
    </row>
    <row r="10" spans="1:22" ht="28.15" customHeight="1" x14ac:dyDescent="0.25">
      <c r="A10" s="210"/>
      <c r="B10" s="213"/>
      <c r="C10" s="213"/>
      <c r="D10" s="213"/>
      <c r="E10" s="216"/>
      <c r="F10" s="216"/>
      <c r="G10" s="219"/>
      <c r="H10" s="15" t="s">
        <v>99</v>
      </c>
      <c r="I10" s="15" t="s">
        <v>209</v>
      </c>
      <c r="J10" s="15" t="s">
        <v>208</v>
      </c>
      <c r="K10" s="15" t="s">
        <v>99</v>
      </c>
      <c r="L10" s="15" t="s">
        <v>209</v>
      </c>
      <c r="M10" s="15" t="s">
        <v>208</v>
      </c>
      <c r="N10" s="15" t="s">
        <v>99</v>
      </c>
      <c r="O10" s="15" t="s">
        <v>209</v>
      </c>
      <c r="P10" s="15" t="s">
        <v>208</v>
      </c>
      <c r="Q10" s="15" t="s">
        <v>99</v>
      </c>
      <c r="R10" s="15" t="s">
        <v>209</v>
      </c>
      <c r="S10" s="15" t="s">
        <v>208</v>
      </c>
      <c r="T10" s="15" t="s">
        <v>99</v>
      </c>
      <c r="U10" s="15" t="s">
        <v>209</v>
      </c>
      <c r="V10" s="15" t="s">
        <v>208</v>
      </c>
    </row>
    <row r="11" spans="1:22" ht="50.1" customHeight="1" x14ac:dyDescent="0.25">
      <c r="A11" s="211"/>
      <c r="B11" s="214"/>
      <c r="C11" s="214"/>
      <c r="D11" s="214"/>
      <c r="E11" s="217"/>
      <c r="F11" s="217"/>
      <c r="G11" s="220"/>
      <c r="H11" s="16"/>
      <c r="I11" s="16"/>
      <c r="J11" s="16"/>
      <c r="K11" s="16"/>
      <c r="L11" s="16"/>
      <c r="M11" s="16"/>
      <c r="N11" s="16"/>
      <c r="O11" s="16"/>
      <c r="P11" s="16"/>
      <c r="Q11" s="16"/>
      <c r="R11" s="16"/>
      <c r="S11" s="16"/>
      <c r="T11" s="16"/>
      <c r="U11" s="16"/>
      <c r="V11" s="16"/>
    </row>
    <row r="12" spans="1:22" ht="50.1" customHeight="1" x14ac:dyDescent="0.25">
      <c r="A12" s="209" t="s">
        <v>496</v>
      </c>
      <c r="B12" s="212" t="s">
        <v>61</v>
      </c>
      <c r="C12" s="212" t="s">
        <v>8</v>
      </c>
      <c r="D12" s="212">
        <f>'2 Planning (Gap Survey)'!D11</f>
        <v>0</v>
      </c>
      <c r="E12" s="239" t="s">
        <v>251</v>
      </c>
      <c r="F12" s="215">
        <f>'2 Planning (Gap Survey)'!E11</f>
        <v>0</v>
      </c>
      <c r="G12" s="218" t="s">
        <v>113</v>
      </c>
      <c r="H12" s="226" t="s">
        <v>113</v>
      </c>
      <c r="I12" s="226"/>
      <c r="J12" s="226"/>
      <c r="K12" s="226"/>
      <c r="L12" s="226"/>
      <c r="M12" s="226"/>
      <c r="N12" s="226"/>
      <c r="O12" s="226"/>
      <c r="P12" s="226"/>
      <c r="Q12" s="226"/>
      <c r="R12" s="226"/>
      <c r="S12" s="226"/>
      <c r="T12" s="226"/>
      <c r="U12" s="226"/>
      <c r="V12" s="226"/>
    </row>
    <row r="13" spans="1:22" ht="28.15" customHeight="1" x14ac:dyDescent="0.25">
      <c r="A13" s="210"/>
      <c r="B13" s="213"/>
      <c r="C13" s="213"/>
      <c r="D13" s="213"/>
      <c r="E13" s="240"/>
      <c r="F13" s="216"/>
      <c r="G13" s="219"/>
      <c r="H13" s="15" t="s">
        <v>99</v>
      </c>
      <c r="I13" s="15" t="s">
        <v>209</v>
      </c>
      <c r="J13" s="15" t="s">
        <v>208</v>
      </c>
      <c r="K13" s="15" t="s">
        <v>99</v>
      </c>
      <c r="L13" s="15" t="s">
        <v>209</v>
      </c>
      <c r="M13" s="15" t="s">
        <v>208</v>
      </c>
      <c r="N13" s="15" t="s">
        <v>99</v>
      </c>
      <c r="O13" s="15" t="s">
        <v>209</v>
      </c>
      <c r="P13" s="15" t="s">
        <v>208</v>
      </c>
      <c r="Q13" s="15" t="s">
        <v>99</v>
      </c>
      <c r="R13" s="15" t="s">
        <v>209</v>
      </c>
      <c r="S13" s="15" t="s">
        <v>208</v>
      </c>
      <c r="T13" s="15" t="s">
        <v>99</v>
      </c>
      <c r="U13" s="15" t="s">
        <v>209</v>
      </c>
      <c r="V13" s="15" t="s">
        <v>208</v>
      </c>
    </row>
    <row r="14" spans="1:22" ht="50.1" customHeight="1" x14ac:dyDescent="0.25">
      <c r="A14" s="211"/>
      <c r="B14" s="214"/>
      <c r="C14" s="214"/>
      <c r="D14" s="214"/>
      <c r="E14" s="241"/>
      <c r="F14" s="217"/>
      <c r="G14" s="220"/>
      <c r="H14" s="16"/>
      <c r="I14" s="16"/>
      <c r="J14" s="16"/>
      <c r="K14" s="16"/>
      <c r="L14" s="16"/>
      <c r="M14" s="16"/>
      <c r="N14" s="16"/>
      <c r="O14" s="16"/>
      <c r="P14" s="16"/>
      <c r="Q14" s="16"/>
      <c r="R14" s="16"/>
      <c r="S14" s="16"/>
      <c r="T14" s="16"/>
      <c r="U14" s="16"/>
      <c r="V14" s="16"/>
    </row>
    <row r="15" spans="1:22" ht="50.1" customHeight="1" x14ac:dyDescent="0.25">
      <c r="A15" s="209" t="s">
        <v>496</v>
      </c>
      <c r="B15" s="212" t="s">
        <v>61</v>
      </c>
      <c r="C15" s="212" t="s">
        <v>63</v>
      </c>
      <c r="D15" s="212">
        <f>'2 Planning (Gap Survey)'!D13</f>
        <v>0</v>
      </c>
      <c r="E15" s="215" t="s">
        <v>252</v>
      </c>
      <c r="F15" s="215">
        <f>'2 Planning (Gap Survey)'!E13</f>
        <v>0</v>
      </c>
      <c r="G15" s="218" t="s">
        <v>113</v>
      </c>
      <c r="H15" s="226" t="s">
        <v>113</v>
      </c>
      <c r="I15" s="226"/>
      <c r="J15" s="226"/>
      <c r="K15" s="226"/>
      <c r="L15" s="226"/>
      <c r="M15" s="226"/>
      <c r="N15" s="226"/>
      <c r="O15" s="226"/>
      <c r="P15" s="226"/>
      <c r="Q15" s="226"/>
      <c r="R15" s="226"/>
      <c r="S15" s="226"/>
      <c r="T15" s="226"/>
      <c r="U15" s="226"/>
      <c r="V15" s="226"/>
    </row>
    <row r="16" spans="1:22" ht="28.15" customHeight="1" x14ac:dyDescent="0.25">
      <c r="A16" s="210"/>
      <c r="B16" s="213"/>
      <c r="C16" s="213"/>
      <c r="D16" s="213"/>
      <c r="E16" s="216"/>
      <c r="F16" s="216"/>
      <c r="G16" s="219"/>
      <c r="H16" s="15" t="s">
        <v>99</v>
      </c>
      <c r="I16" s="15" t="s">
        <v>209</v>
      </c>
      <c r="J16" s="15" t="s">
        <v>208</v>
      </c>
      <c r="K16" s="15" t="s">
        <v>99</v>
      </c>
      <c r="L16" s="15" t="s">
        <v>209</v>
      </c>
      <c r="M16" s="15" t="s">
        <v>208</v>
      </c>
      <c r="N16" s="15" t="s">
        <v>99</v>
      </c>
      <c r="O16" s="15" t="s">
        <v>209</v>
      </c>
      <c r="P16" s="15" t="s">
        <v>208</v>
      </c>
      <c r="Q16" s="15" t="s">
        <v>99</v>
      </c>
      <c r="R16" s="15" t="s">
        <v>209</v>
      </c>
      <c r="S16" s="15" t="s">
        <v>208</v>
      </c>
      <c r="T16" s="15" t="s">
        <v>99</v>
      </c>
      <c r="U16" s="15" t="s">
        <v>209</v>
      </c>
      <c r="V16" s="15" t="s">
        <v>208</v>
      </c>
    </row>
    <row r="17" spans="1:22" ht="50.1" customHeight="1" x14ac:dyDescent="0.25">
      <c r="A17" s="211"/>
      <c r="B17" s="214"/>
      <c r="C17" s="214"/>
      <c r="D17" s="214"/>
      <c r="E17" s="217"/>
      <c r="F17" s="217"/>
      <c r="G17" s="220"/>
      <c r="H17" s="16"/>
      <c r="I17" s="16"/>
      <c r="J17" s="16"/>
      <c r="K17" s="16"/>
      <c r="L17" s="16"/>
      <c r="M17" s="16"/>
      <c r="N17" s="16"/>
      <c r="O17" s="16"/>
      <c r="P17" s="16"/>
      <c r="Q17" s="16"/>
      <c r="R17" s="16"/>
      <c r="S17" s="16"/>
      <c r="T17" s="16"/>
      <c r="U17" s="16"/>
      <c r="V17" s="16"/>
    </row>
    <row r="18" spans="1:22" ht="50.1" customHeight="1" x14ac:dyDescent="0.25">
      <c r="A18" s="209" t="s">
        <v>496</v>
      </c>
      <c r="B18" s="212" t="s">
        <v>61</v>
      </c>
      <c r="C18" s="212" t="s">
        <v>64</v>
      </c>
      <c r="D18" s="212">
        <f>'2 Planning (Gap Survey)'!D14</f>
        <v>0</v>
      </c>
      <c r="E18" s="215" t="s">
        <v>253</v>
      </c>
      <c r="F18" s="215">
        <f>'2 Planning (Gap Survey)'!E14</f>
        <v>0</v>
      </c>
      <c r="G18" s="218" t="s">
        <v>113</v>
      </c>
      <c r="H18" s="226" t="s">
        <v>113</v>
      </c>
      <c r="I18" s="226"/>
      <c r="J18" s="226"/>
      <c r="K18" s="226"/>
      <c r="L18" s="226"/>
      <c r="M18" s="226"/>
      <c r="N18" s="226"/>
      <c r="O18" s="226"/>
      <c r="P18" s="226"/>
      <c r="Q18" s="226"/>
      <c r="R18" s="226"/>
      <c r="S18" s="226"/>
      <c r="T18" s="226"/>
      <c r="U18" s="226"/>
      <c r="V18" s="226"/>
    </row>
    <row r="19" spans="1:22" ht="28.15" customHeight="1" x14ac:dyDescent="0.25">
      <c r="A19" s="210"/>
      <c r="B19" s="213"/>
      <c r="C19" s="213"/>
      <c r="D19" s="213"/>
      <c r="E19" s="216"/>
      <c r="F19" s="216"/>
      <c r="G19" s="219"/>
      <c r="H19" s="15" t="s">
        <v>99</v>
      </c>
      <c r="I19" s="15" t="s">
        <v>209</v>
      </c>
      <c r="J19" s="15" t="s">
        <v>208</v>
      </c>
      <c r="K19" s="15" t="s">
        <v>99</v>
      </c>
      <c r="L19" s="15" t="s">
        <v>209</v>
      </c>
      <c r="M19" s="15" t="s">
        <v>208</v>
      </c>
      <c r="N19" s="15" t="s">
        <v>99</v>
      </c>
      <c r="O19" s="15" t="s">
        <v>209</v>
      </c>
      <c r="P19" s="15" t="s">
        <v>208</v>
      </c>
      <c r="Q19" s="15" t="s">
        <v>99</v>
      </c>
      <c r="R19" s="15" t="s">
        <v>209</v>
      </c>
      <c r="S19" s="15" t="s">
        <v>208</v>
      </c>
      <c r="T19" s="15" t="s">
        <v>99</v>
      </c>
      <c r="U19" s="15" t="s">
        <v>209</v>
      </c>
      <c r="V19" s="15" t="s">
        <v>208</v>
      </c>
    </row>
    <row r="20" spans="1:22" ht="50.1" customHeight="1" x14ac:dyDescent="0.25">
      <c r="A20" s="211"/>
      <c r="B20" s="214"/>
      <c r="C20" s="214"/>
      <c r="D20" s="214"/>
      <c r="E20" s="217"/>
      <c r="F20" s="217"/>
      <c r="G20" s="220"/>
      <c r="H20" s="16"/>
      <c r="I20" s="16"/>
      <c r="J20" s="16"/>
      <c r="K20" s="16"/>
      <c r="L20" s="16"/>
      <c r="M20" s="16"/>
      <c r="N20" s="16"/>
      <c r="O20" s="16"/>
      <c r="P20" s="16"/>
      <c r="Q20" s="16"/>
      <c r="R20" s="16"/>
      <c r="S20" s="16"/>
      <c r="T20" s="16"/>
      <c r="U20" s="16"/>
      <c r="V20" s="16"/>
    </row>
    <row r="21" spans="1:22" ht="50.1" customHeight="1" x14ac:dyDescent="0.25">
      <c r="A21" s="209" t="s">
        <v>496</v>
      </c>
      <c r="B21" s="212" t="s">
        <v>61</v>
      </c>
      <c r="C21" s="212" t="s">
        <v>65</v>
      </c>
      <c r="D21" s="212">
        <f>'2 Planning (Gap Survey)'!D15</f>
        <v>0</v>
      </c>
      <c r="E21" s="215" t="s">
        <v>254</v>
      </c>
      <c r="F21" s="215">
        <f>'2 Planning (Gap Survey)'!E15</f>
        <v>0</v>
      </c>
      <c r="G21" s="218" t="s">
        <v>113</v>
      </c>
      <c r="H21" s="226" t="s">
        <v>113</v>
      </c>
      <c r="I21" s="226"/>
      <c r="J21" s="226"/>
      <c r="K21" s="226"/>
      <c r="L21" s="226"/>
      <c r="M21" s="226"/>
      <c r="N21" s="226"/>
      <c r="O21" s="226"/>
      <c r="P21" s="226"/>
      <c r="Q21" s="226"/>
      <c r="R21" s="226"/>
      <c r="S21" s="226"/>
      <c r="T21" s="226"/>
      <c r="U21" s="226"/>
      <c r="V21" s="226"/>
    </row>
    <row r="22" spans="1:22" ht="28.15" customHeight="1" x14ac:dyDescent="0.25">
      <c r="A22" s="210"/>
      <c r="B22" s="213"/>
      <c r="C22" s="213"/>
      <c r="D22" s="213"/>
      <c r="E22" s="216"/>
      <c r="F22" s="216"/>
      <c r="G22" s="219"/>
      <c r="H22" s="15" t="s">
        <v>99</v>
      </c>
      <c r="I22" s="15" t="s">
        <v>209</v>
      </c>
      <c r="J22" s="15" t="s">
        <v>208</v>
      </c>
      <c r="K22" s="15" t="s">
        <v>99</v>
      </c>
      <c r="L22" s="15" t="s">
        <v>209</v>
      </c>
      <c r="M22" s="15" t="s">
        <v>208</v>
      </c>
      <c r="N22" s="15" t="s">
        <v>99</v>
      </c>
      <c r="O22" s="15" t="s">
        <v>209</v>
      </c>
      <c r="P22" s="15" t="s">
        <v>208</v>
      </c>
      <c r="Q22" s="15" t="s">
        <v>99</v>
      </c>
      <c r="R22" s="15" t="s">
        <v>209</v>
      </c>
      <c r="S22" s="15" t="s">
        <v>208</v>
      </c>
      <c r="T22" s="15" t="s">
        <v>99</v>
      </c>
      <c r="U22" s="15" t="s">
        <v>209</v>
      </c>
      <c r="V22" s="15" t="s">
        <v>208</v>
      </c>
    </row>
    <row r="23" spans="1:22" ht="50.1" customHeight="1" x14ac:dyDescent="0.25">
      <c r="A23" s="211"/>
      <c r="B23" s="214"/>
      <c r="C23" s="214"/>
      <c r="D23" s="214"/>
      <c r="E23" s="217"/>
      <c r="F23" s="217"/>
      <c r="G23" s="220"/>
      <c r="H23" s="16"/>
      <c r="I23" s="16"/>
      <c r="J23" s="16"/>
      <c r="K23" s="16"/>
      <c r="L23" s="16"/>
      <c r="M23" s="16"/>
      <c r="N23" s="16"/>
      <c r="O23" s="16"/>
      <c r="P23" s="16"/>
      <c r="Q23" s="16"/>
      <c r="R23" s="16"/>
      <c r="S23" s="16"/>
      <c r="T23" s="16"/>
      <c r="U23" s="16"/>
      <c r="V23" s="16"/>
    </row>
    <row r="24" spans="1:22" ht="50.1" customHeight="1" x14ac:dyDescent="0.25">
      <c r="A24" s="209" t="s">
        <v>496</v>
      </c>
      <c r="B24" s="212" t="s">
        <v>61</v>
      </c>
      <c r="C24" s="212" t="s">
        <v>66</v>
      </c>
      <c r="D24" s="212">
        <f>'2 Planning (Gap Survey)'!D16</f>
        <v>0</v>
      </c>
      <c r="E24" s="215" t="s">
        <v>255</v>
      </c>
      <c r="F24" s="215">
        <f>'2 Planning (Gap Survey)'!E16</f>
        <v>0</v>
      </c>
      <c r="G24" s="218" t="s">
        <v>113</v>
      </c>
      <c r="H24" s="226" t="s">
        <v>113</v>
      </c>
      <c r="I24" s="226"/>
      <c r="J24" s="226"/>
      <c r="K24" s="226"/>
      <c r="L24" s="226"/>
      <c r="M24" s="226"/>
      <c r="N24" s="226"/>
      <c r="O24" s="226"/>
      <c r="P24" s="226"/>
      <c r="Q24" s="226"/>
      <c r="R24" s="226"/>
      <c r="S24" s="226"/>
      <c r="T24" s="226"/>
      <c r="U24" s="226"/>
      <c r="V24" s="226"/>
    </row>
    <row r="25" spans="1:22" ht="28.15" customHeight="1" x14ac:dyDescent="0.25">
      <c r="A25" s="210"/>
      <c r="B25" s="213"/>
      <c r="C25" s="213"/>
      <c r="D25" s="213"/>
      <c r="E25" s="216"/>
      <c r="F25" s="216"/>
      <c r="G25" s="219"/>
      <c r="H25" s="15" t="s">
        <v>99</v>
      </c>
      <c r="I25" s="15" t="s">
        <v>209</v>
      </c>
      <c r="J25" s="15" t="s">
        <v>208</v>
      </c>
      <c r="K25" s="15" t="s">
        <v>99</v>
      </c>
      <c r="L25" s="15" t="s">
        <v>209</v>
      </c>
      <c r="M25" s="15" t="s">
        <v>208</v>
      </c>
      <c r="N25" s="15" t="s">
        <v>99</v>
      </c>
      <c r="O25" s="15" t="s">
        <v>209</v>
      </c>
      <c r="P25" s="15" t="s">
        <v>208</v>
      </c>
      <c r="Q25" s="15" t="s">
        <v>99</v>
      </c>
      <c r="R25" s="15" t="s">
        <v>209</v>
      </c>
      <c r="S25" s="15" t="s">
        <v>208</v>
      </c>
      <c r="T25" s="15" t="s">
        <v>99</v>
      </c>
      <c r="U25" s="15" t="s">
        <v>209</v>
      </c>
      <c r="V25" s="15" t="s">
        <v>208</v>
      </c>
    </row>
    <row r="26" spans="1:22" ht="50.1" customHeight="1" x14ac:dyDescent="0.25">
      <c r="A26" s="211"/>
      <c r="B26" s="214"/>
      <c r="C26" s="214"/>
      <c r="D26" s="214"/>
      <c r="E26" s="217"/>
      <c r="F26" s="217"/>
      <c r="G26" s="220"/>
      <c r="H26" s="16"/>
      <c r="I26" s="16"/>
      <c r="J26" s="16"/>
      <c r="K26" s="16"/>
      <c r="L26" s="16"/>
      <c r="M26" s="16"/>
      <c r="N26" s="16"/>
      <c r="O26" s="16"/>
      <c r="P26" s="16"/>
      <c r="Q26" s="16"/>
      <c r="R26" s="16"/>
      <c r="S26" s="16"/>
      <c r="T26" s="16"/>
      <c r="U26" s="16"/>
      <c r="V26" s="16"/>
    </row>
    <row r="27" spans="1:22" ht="50.1" customHeight="1" x14ac:dyDescent="0.25">
      <c r="A27" s="209" t="s">
        <v>496</v>
      </c>
      <c r="B27" s="212" t="s">
        <v>61</v>
      </c>
      <c r="C27" s="212" t="s">
        <v>9</v>
      </c>
      <c r="D27" s="212">
        <f>'2 Planning (Gap Survey)'!D17</f>
        <v>0</v>
      </c>
      <c r="E27" s="215" t="s">
        <v>256</v>
      </c>
      <c r="F27" s="215">
        <f>'2 Planning (Gap Survey)'!E17</f>
        <v>0</v>
      </c>
      <c r="G27" s="218" t="s">
        <v>113</v>
      </c>
      <c r="H27" s="226" t="s">
        <v>113</v>
      </c>
      <c r="I27" s="226"/>
      <c r="J27" s="226"/>
      <c r="K27" s="226"/>
      <c r="L27" s="226"/>
      <c r="M27" s="226"/>
      <c r="N27" s="226"/>
      <c r="O27" s="226"/>
      <c r="P27" s="226"/>
      <c r="Q27" s="226"/>
      <c r="R27" s="226"/>
      <c r="S27" s="226"/>
      <c r="T27" s="226"/>
      <c r="U27" s="226"/>
      <c r="V27" s="226"/>
    </row>
    <row r="28" spans="1:22" ht="28.15" customHeight="1" x14ac:dyDescent="0.25">
      <c r="A28" s="210"/>
      <c r="B28" s="213"/>
      <c r="C28" s="213"/>
      <c r="D28" s="213"/>
      <c r="E28" s="216"/>
      <c r="F28" s="216"/>
      <c r="G28" s="219"/>
      <c r="H28" s="15" t="s">
        <v>99</v>
      </c>
      <c r="I28" s="15" t="s">
        <v>209</v>
      </c>
      <c r="J28" s="15" t="s">
        <v>208</v>
      </c>
      <c r="K28" s="15" t="s">
        <v>99</v>
      </c>
      <c r="L28" s="15" t="s">
        <v>209</v>
      </c>
      <c r="M28" s="15" t="s">
        <v>208</v>
      </c>
      <c r="N28" s="15" t="s">
        <v>99</v>
      </c>
      <c r="O28" s="15" t="s">
        <v>209</v>
      </c>
      <c r="P28" s="15" t="s">
        <v>208</v>
      </c>
      <c r="Q28" s="15" t="s">
        <v>99</v>
      </c>
      <c r="R28" s="15" t="s">
        <v>209</v>
      </c>
      <c r="S28" s="15" t="s">
        <v>208</v>
      </c>
      <c r="T28" s="15" t="s">
        <v>99</v>
      </c>
      <c r="U28" s="15" t="s">
        <v>209</v>
      </c>
      <c r="V28" s="15" t="s">
        <v>208</v>
      </c>
    </row>
    <row r="29" spans="1:22" ht="50.1" customHeight="1" x14ac:dyDescent="0.25">
      <c r="A29" s="211"/>
      <c r="B29" s="214"/>
      <c r="C29" s="214"/>
      <c r="D29" s="214"/>
      <c r="E29" s="217"/>
      <c r="F29" s="217"/>
      <c r="G29" s="220"/>
      <c r="H29" s="16"/>
      <c r="I29" s="16"/>
      <c r="J29" s="16"/>
      <c r="K29" s="16"/>
      <c r="L29" s="16"/>
      <c r="M29" s="16"/>
      <c r="N29" s="16"/>
      <c r="O29" s="16"/>
      <c r="P29" s="16"/>
      <c r="Q29" s="16"/>
      <c r="R29" s="16"/>
      <c r="S29" s="16"/>
      <c r="T29" s="16"/>
      <c r="U29" s="16"/>
      <c r="V29" s="16"/>
    </row>
    <row r="30" spans="1:22" ht="50.1" customHeight="1" x14ac:dyDescent="0.25">
      <c r="A30" s="209" t="s">
        <v>496</v>
      </c>
      <c r="B30" s="221" t="s">
        <v>61</v>
      </c>
      <c r="C30" s="221" t="s">
        <v>17</v>
      </c>
      <c r="D30" s="212">
        <f>'2 Planning (Gap Survey)'!D24</f>
        <v>0</v>
      </c>
      <c r="E30" s="215" t="s">
        <v>257</v>
      </c>
      <c r="F30" s="215">
        <f>'2 Planning (Gap Survey)'!E24</f>
        <v>0</v>
      </c>
      <c r="G30" s="218" t="s">
        <v>113</v>
      </c>
      <c r="H30" s="226" t="s">
        <v>113</v>
      </c>
      <c r="I30" s="226"/>
      <c r="J30" s="226"/>
      <c r="K30" s="226"/>
      <c r="L30" s="226"/>
      <c r="M30" s="226"/>
      <c r="N30" s="226"/>
      <c r="O30" s="226"/>
      <c r="P30" s="226"/>
      <c r="Q30" s="226"/>
      <c r="R30" s="226"/>
      <c r="S30" s="226"/>
      <c r="T30" s="226"/>
      <c r="U30" s="226"/>
      <c r="V30" s="226"/>
    </row>
    <row r="31" spans="1:22" ht="28.15" customHeight="1" x14ac:dyDescent="0.25">
      <c r="A31" s="210"/>
      <c r="B31" s="222"/>
      <c r="C31" s="222"/>
      <c r="D31" s="213"/>
      <c r="E31" s="216"/>
      <c r="F31" s="216"/>
      <c r="G31" s="219"/>
      <c r="H31" s="15" t="s">
        <v>99</v>
      </c>
      <c r="I31" s="15" t="s">
        <v>209</v>
      </c>
      <c r="J31" s="15" t="s">
        <v>208</v>
      </c>
      <c r="K31" s="15" t="s">
        <v>99</v>
      </c>
      <c r="L31" s="15" t="s">
        <v>209</v>
      </c>
      <c r="M31" s="15" t="s">
        <v>208</v>
      </c>
      <c r="N31" s="15" t="s">
        <v>99</v>
      </c>
      <c r="O31" s="15" t="s">
        <v>209</v>
      </c>
      <c r="P31" s="15" t="s">
        <v>208</v>
      </c>
      <c r="Q31" s="15" t="s">
        <v>99</v>
      </c>
      <c r="R31" s="15" t="s">
        <v>209</v>
      </c>
      <c r="S31" s="15" t="s">
        <v>208</v>
      </c>
      <c r="T31" s="15" t="s">
        <v>99</v>
      </c>
      <c r="U31" s="15" t="s">
        <v>209</v>
      </c>
      <c r="V31" s="15" t="s">
        <v>208</v>
      </c>
    </row>
    <row r="32" spans="1:22" ht="50.1" customHeight="1" x14ac:dyDescent="0.25">
      <c r="A32" s="211"/>
      <c r="B32" s="223"/>
      <c r="C32" s="223"/>
      <c r="D32" s="214"/>
      <c r="E32" s="217"/>
      <c r="F32" s="217"/>
      <c r="G32" s="220"/>
      <c r="H32" s="16"/>
      <c r="I32" s="16"/>
      <c r="J32" s="16"/>
      <c r="K32" s="16"/>
      <c r="L32" s="16"/>
      <c r="M32" s="16"/>
      <c r="N32" s="16"/>
      <c r="O32" s="16"/>
      <c r="P32" s="16"/>
      <c r="Q32" s="16"/>
      <c r="R32" s="16"/>
      <c r="S32" s="16"/>
      <c r="T32" s="16"/>
      <c r="U32" s="16"/>
      <c r="V32" s="16"/>
    </row>
    <row r="33" spans="1:22" ht="50.1" customHeight="1" x14ac:dyDescent="0.25">
      <c r="A33" s="209" t="s">
        <v>496</v>
      </c>
      <c r="B33" s="221" t="s">
        <v>61</v>
      </c>
      <c r="C33" s="221" t="s">
        <v>26</v>
      </c>
      <c r="D33" s="212">
        <f>'2 Planning (Gap Survey)'!D25</f>
        <v>0</v>
      </c>
      <c r="E33" s="215" t="s">
        <v>258</v>
      </c>
      <c r="F33" s="215">
        <f>'2 Planning (Gap Survey)'!E25</f>
        <v>0</v>
      </c>
      <c r="G33" s="218" t="s">
        <v>113</v>
      </c>
      <c r="H33" s="226" t="s">
        <v>113</v>
      </c>
      <c r="I33" s="226"/>
      <c r="J33" s="226"/>
      <c r="K33" s="226"/>
      <c r="L33" s="226"/>
      <c r="M33" s="226"/>
      <c r="N33" s="226"/>
      <c r="O33" s="226"/>
      <c r="P33" s="226"/>
      <c r="Q33" s="226"/>
      <c r="R33" s="226"/>
      <c r="S33" s="226"/>
      <c r="T33" s="226"/>
      <c r="U33" s="226"/>
      <c r="V33" s="226"/>
    </row>
    <row r="34" spans="1:22" ht="28.15" customHeight="1" x14ac:dyDescent="0.25">
      <c r="A34" s="210"/>
      <c r="B34" s="222"/>
      <c r="C34" s="222"/>
      <c r="D34" s="213"/>
      <c r="E34" s="216"/>
      <c r="F34" s="216"/>
      <c r="G34" s="219"/>
      <c r="H34" s="15" t="s">
        <v>99</v>
      </c>
      <c r="I34" s="15" t="s">
        <v>209</v>
      </c>
      <c r="J34" s="15" t="s">
        <v>208</v>
      </c>
      <c r="K34" s="15" t="s">
        <v>99</v>
      </c>
      <c r="L34" s="15" t="s">
        <v>209</v>
      </c>
      <c r="M34" s="15" t="s">
        <v>208</v>
      </c>
      <c r="N34" s="15" t="s">
        <v>99</v>
      </c>
      <c r="O34" s="15" t="s">
        <v>209</v>
      </c>
      <c r="P34" s="15" t="s">
        <v>208</v>
      </c>
      <c r="Q34" s="15" t="s">
        <v>99</v>
      </c>
      <c r="R34" s="15" t="s">
        <v>209</v>
      </c>
      <c r="S34" s="15" t="s">
        <v>208</v>
      </c>
      <c r="T34" s="15" t="s">
        <v>99</v>
      </c>
      <c r="U34" s="15" t="s">
        <v>209</v>
      </c>
      <c r="V34" s="15" t="s">
        <v>208</v>
      </c>
    </row>
    <row r="35" spans="1:22" ht="50.1" customHeight="1" x14ac:dyDescent="0.25">
      <c r="A35" s="211"/>
      <c r="B35" s="223"/>
      <c r="C35" s="223"/>
      <c r="D35" s="214"/>
      <c r="E35" s="217"/>
      <c r="F35" s="217"/>
      <c r="G35" s="220"/>
      <c r="H35" s="16"/>
      <c r="I35" s="16"/>
      <c r="J35" s="16"/>
      <c r="K35" s="16"/>
      <c r="L35" s="16"/>
      <c r="M35" s="16"/>
      <c r="N35" s="16"/>
      <c r="O35" s="16"/>
      <c r="P35" s="16"/>
      <c r="Q35" s="16"/>
      <c r="R35" s="16"/>
      <c r="S35" s="16"/>
      <c r="T35" s="16"/>
      <c r="U35" s="16"/>
      <c r="V35" s="16"/>
    </row>
    <row r="36" spans="1:22" ht="50.1" customHeight="1" x14ac:dyDescent="0.25">
      <c r="A36" s="209" t="s">
        <v>496</v>
      </c>
      <c r="B36" s="232">
        <v>5</v>
      </c>
      <c r="C36" s="221" t="s">
        <v>26</v>
      </c>
      <c r="D36" s="212">
        <f>'2 Planning (Gap Survey)'!D26</f>
        <v>0</v>
      </c>
      <c r="E36" s="215" t="s">
        <v>259</v>
      </c>
      <c r="F36" s="215">
        <f>'2 Planning (Gap Survey)'!E26</f>
        <v>0</v>
      </c>
      <c r="G36" s="218" t="s">
        <v>113</v>
      </c>
      <c r="H36" s="226" t="s">
        <v>113</v>
      </c>
      <c r="I36" s="226"/>
      <c r="J36" s="226"/>
      <c r="K36" s="226"/>
      <c r="L36" s="226"/>
      <c r="M36" s="226"/>
      <c r="N36" s="226"/>
      <c r="O36" s="226"/>
      <c r="P36" s="226"/>
      <c r="Q36" s="226"/>
      <c r="R36" s="226"/>
      <c r="S36" s="226"/>
      <c r="T36" s="226"/>
      <c r="U36" s="226"/>
      <c r="V36" s="226"/>
    </row>
    <row r="37" spans="1:22" ht="28.15" customHeight="1" x14ac:dyDescent="0.25">
      <c r="A37" s="210"/>
      <c r="B37" s="233"/>
      <c r="C37" s="222"/>
      <c r="D37" s="213"/>
      <c r="E37" s="216"/>
      <c r="F37" s="216"/>
      <c r="G37" s="219"/>
      <c r="H37" s="15" t="s">
        <v>99</v>
      </c>
      <c r="I37" s="15" t="s">
        <v>209</v>
      </c>
      <c r="J37" s="15" t="s">
        <v>208</v>
      </c>
      <c r="K37" s="15" t="s">
        <v>99</v>
      </c>
      <c r="L37" s="15" t="s">
        <v>209</v>
      </c>
      <c r="M37" s="15" t="s">
        <v>208</v>
      </c>
      <c r="N37" s="15" t="s">
        <v>99</v>
      </c>
      <c r="O37" s="15" t="s">
        <v>209</v>
      </c>
      <c r="P37" s="15" t="s">
        <v>208</v>
      </c>
      <c r="Q37" s="15" t="s">
        <v>99</v>
      </c>
      <c r="R37" s="15" t="s">
        <v>209</v>
      </c>
      <c r="S37" s="15" t="s">
        <v>208</v>
      </c>
      <c r="T37" s="15" t="s">
        <v>99</v>
      </c>
      <c r="U37" s="15" t="s">
        <v>209</v>
      </c>
      <c r="V37" s="15" t="s">
        <v>208</v>
      </c>
    </row>
    <row r="38" spans="1:22" ht="50.1" customHeight="1" x14ac:dyDescent="0.25">
      <c r="A38" s="211"/>
      <c r="B38" s="234"/>
      <c r="C38" s="223"/>
      <c r="D38" s="214"/>
      <c r="E38" s="217"/>
      <c r="F38" s="217"/>
      <c r="G38" s="220"/>
      <c r="H38" s="16"/>
      <c r="I38" s="16"/>
      <c r="J38" s="16"/>
      <c r="K38" s="16"/>
      <c r="L38" s="16"/>
      <c r="M38" s="16"/>
      <c r="N38" s="16"/>
      <c r="O38" s="16"/>
      <c r="P38" s="16"/>
      <c r="Q38" s="16"/>
      <c r="R38" s="16"/>
      <c r="S38" s="16"/>
      <c r="T38" s="16"/>
      <c r="U38" s="16"/>
      <c r="V38" s="16"/>
    </row>
    <row r="39" spans="1:22" ht="50.1" customHeight="1" x14ac:dyDescent="0.25">
      <c r="A39" s="209" t="s">
        <v>496</v>
      </c>
      <c r="B39" s="232">
        <v>6</v>
      </c>
      <c r="C39" s="221" t="s">
        <v>26</v>
      </c>
      <c r="D39" s="212">
        <f>'2 Planning (Gap Survey)'!D27</f>
        <v>0</v>
      </c>
      <c r="E39" s="215" t="s">
        <v>260</v>
      </c>
      <c r="F39" s="215">
        <f>'2 Planning (Gap Survey)'!E27</f>
        <v>0</v>
      </c>
      <c r="G39" s="218" t="s">
        <v>113</v>
      </c>
      <c r="H39" s="226" t="s">
        <v>113</v>
      </c>
      <c r="I39" s="226"/>
      <c r="J39" s="226"/>
      <c r="K39" s="226"/>
      <c r="L39" s="226"/>
      <c r="M39" s="226"/>
      <c r="N39" s="226"/>
      <c r="O39" s="226"/>
      <c r="P39" s="226"/>
      <c r="Q39" s="226"/>
      <c r="R39" s="226"/>
      <c r="S39" s="226"/>
      <c r="T39" s="226"/>
      <c r="U39" s="226"/>
      <c r="V39" s="226"/>
    </row>
    <row r="40" spans="1:22" ht="28.15" customHeight="1" x14ac:dyDescent="0.25">
      <c r="A40" s="210"/>
      <c r="B40" s="233"/>
      <c r="C40" s="222"/>
      <c r="D40" s="213"/>
      <c r="E40" s="216"/>
      <c r="F40" s="216"/>
      <c r="G40" s="219"/>
      <c r="H40" s="15" t="s">
        <v>99</v>
      </c>
      <c r="I40" s="15" t="s">
        <v>209</v>
      </c>
      <c r="J40" s="15" t="s">
        <v>208</v>
      </c>
      <c r="K40" s="15" t="s">
        <v>99</v>
      </c>
      <c r="L40" s="15" t="s">
        <v>209</v>
      </c>
      <c r="M40" s="15" t="s">
        <v>208</v>
      </c>
      <c r="N40" s="15" t="s">
        <v>99</v>
      </c>
      <c r="O40" s="15" t="s">
        <v>209</v>
      </c>
      <c r="P40" s="15" t="s">
        <v>208</v>
      </c>
      <c r="Q40" s="15" t="s">
        <v>99</v>
      </c>
      <c r="R40" s="15" t="s">
        <v>209</v>
      </c>
      <c r="S40" s="15" t="s">
        <v>208</v>
      </c>
      <c r="T40" s="15" t="s">
        <v>99</v>
      </c>
      <c r="U40" s="15" t="s">
        <v>209</v>
      </c>
      <c r="V40" s="15" t="s">
        <v>208</v>
      </c>
    </row>
    <row r="41" spans="1:22" ht="50.1" customHeight="1" x14ac:dyDescent="0.25">
      <c r="A41" s="211"/>
      <c r="B41" s="234"/>
      <c r="C41" s="223"/>
      <c r="D41" s="214"/>
      <c r="E41" s="217"/>
      <c r="F41" s="217"/>
      <c r="G41" s="220"/>
      <c r="H41" s="16"/>
      <c r="I41" s="16"/>
      <c r="J41" s="16"/>
      <c r="K41" s="16"/>
      <c r="L41" s="16"/>
      <c r="M41" s="16"/>
      <c r="N41" s="16"/>
      <c r="O41" s="16"/>
      <c r="P41" s="16"/>
      <c r="Q41" s="16"/>
      <c r="R41" s="16"/>
      <c r="S41" s="16"/>
      <c r="T41" s="16"/>
      <c r="U41" s="16"/>
      <c r="V41" s="16"/>
    </row>
    <row r="42" spans="1:22" ht="50.1" customHeight="1" x14ac:dyDescent="0.25">
      <c r="A42" s="209" t="s">
        <v>496</v>
      </c>
      <c r="B42" s="221" t="s">
        <v>72</v>
      </c>
      <c r="C42" s="221" t="s">
        <v>18</v>
      </c>
      <c r="D42" s="212">
        <f>'2 Planning (Gap Survey)'!D35</f>
        <v>0</v>
      </c>
      <c r="E42" s="215" t="s">
        <v>261</v>
      </c>
      <c r="F42" s="215">
        <f>'2 Planning (Gap Survey)'!E35</f>
        <v>0</v>
      </c>
      <c r="G42" s="218" t="s">
        <v>113</v>
      </c>
      <c r="H42" s="226" t="s">
        <v>113</v>
      </c>
      <c r="I42" s="226"/>
      <c r="J42" s="226"/>
      <c r="K42" s="226"/>
      <c r="L42" s="226"/>
      <c r="M42" s="226"/>
      <c r="N42" s="226"/>
      <c r="O42" s="226"/>
      <c r="P42" s="226"/>
      <c r="Q42" s="226"/>
      <c r="R42" s="226"/>
      <c r="S42" s="226"/>
      <c r="T42" s="226"/>
      <c r="U42" s="226"/>
      <c r="V42" s="226"/>
    </row>
    <row r="43" spans="1:22" ht="28.15" customHeight="1" x14ac:dyDescent="0.25">
      <c r="A43" s="210"/>
      <c r="B43" s="222"/>
      <c r="C43" s="222"/>
      <c r="D43" s="213"/>
      <c r="E43" s="216"/>
      <c r="F43" s="216"/>
      <c r="G43" s="219"/>
      <c r="H43" s="15" t="s">
        <v>99</v>
      </c>
      <c r="I43" s="15" t="s">
        <v>209</v>
      </c>
      <c r="J43" s="15" t="s">
        <v>208</v>
      </c>
      <c r="K43" s="15" t="s">
        <v>99</v>
      </c>
      <c r="L43" s="15" t="s">
        <v>209</v>
      </c>
      <c r="M43" s="15" t="s">
        <v>208</v>
      </c>
      <c r="N43" s="15" t="s">
        <v>99</v>
      </c>
      <c r="O43" s="15" t="s">
        <v>209</v>
      </c>
      <c r="P43" s="15" t="s">
        <v>208</v>
      </c>
      <c r="Q43" s="15" t="s">
        <v>99</v>
      </c>
      <c r="R43" s="15" t="s">
        <v>209</v>
      </c>
      <c r="S43" s="15" t="s">
        <v>208</v>
      </c>
      <c r="T43" s="15" t="s">
        <v>99</v>
      </c>
      <c r="U43" s="15" t="s">
        <v>209</v>
      </c>
      <c r="V43" s="15" t="s">
        <v>208</v>
      </c>
    </row>
    <row r="44" spans="1:22" ht="50.1" customHeight="1" x14ac:dyDescent="0.25">
      <c r="A44" s="211"/>
      <c r="B44" s="223"/>
      <c r="C44" s="223"/>
      <c r="D44" s="214"/>
      <c r="E44" s="217"/>
      <c r="F44" s="217"/>
      <c r="G44" s="220"/>
      <c r="H44" s="16"/>
      <c r="I44" s="16"/>
      <c r="J44" s="16"/>
      <c r="K44" s="16"/>
      <c r="L44" s="16"/>
      <c r="M44" s="16"/>
      <c r="N44" s="16"/>
      <c r="O44" s="16"/>
      <c r="P44" s="16"/>
      <c r="Q44" s="16"/>
      <c r="R44" s="16"/>
      <c r="S44" s="16"/>
      <c r="T44" s="16"/>
      <c r="U44" s="16"/>
      <c r="V44" s="16"/>
    </row>
    <row r="45" spans="1:22" ht="50.1" customHeight="1" x14ac:dyDescent="0.25">
      <c r="A45" s="209" t="s">
        <v>496</v>
      </c>
      <c r="B45" s="212" t="s">
        <v>74</v>
      </c>
      <c r="C45" s="212" t="s">
        <v>78</v>
      </c>
      <c r="D45" s="212">
        <f>'2 Planning (Gap Survey)'!D42</f>
        <v>0</v>
      </c>
      <c r="E45" s="215" t="s">
        <v>262</v>
      </c>
      <c r="F45" s="215">
        <f>'2 Planning (Gap Survey)'!E42</f>
        <v>0</v>
      </c>
      <c r="G45" s="218" t="s">
        <v>113</v>
      </c>
      <c r="H45" s="226" t="s">
        <v>113</v>
      </c>
      <c r="I45" s="226"/>
      <c r="J45" s="226"/>
      <c r="K45" s="226"/>
      <c r="L45" s="226"/>
      <c r="M45" s="226"/>
      <c r="N45" s="226"/>
      <c r="O45" s="226"/>
      <c r="P45" s="226"/>
      <c r="Q45" s="226"/>
      <c r="R45" s="226"/>
      <c r="S45" s="226"/>
      <c r="T45" s="226"/>
      <c r="U45" s="226"/>
      <c r="V45" s="226"/>
    </row>
    <row r="46" spans="1:22" ht="28.15" customHeight="1" x14ac:dyDescent="0.25">
      <c r="A46" s="210"/>
      <c r="B46" s="213"/>
      <c r="C46" s="213"/>
      <c r="D46" s="213"/>
      <c r="E46" s="216"/>
      <c r="F46" s="216"/>
      <c r="G46" s="219"/>
      <c r="H46" s="15" t="s">
        <v>99</v>
      </c>
      <c r="I46" s="15" t="s">
        <v>209</v>
      </c>
      <c r="J46" s="15" t="s">
        <v>208</v>
      </c>
      <c r="K46" s="15" t="s">
        <v>99</v>
      </c>
      <c r="L46" s="15" t="s">
        <v>209</v>
      </c>
      <c r="M46" s="15" t="s">
        <v>208</v>
      </c>
      <c r="N46" s="15" t="s">
        <v>99</v>
      </c>
      <c r="O46" s="15" t="s">
        <v>209</v>
      </c>
      <c r="P46" s="15" t="s">
        <v>208</v>
      </c>
      <c r="Q46" s="15" t="s">
        <v>99</v>
      </c>
      <c r="R46" s="15" t="s">
        <v>209</v>
      </c>
      <c r="S46" s="15" t="s">
        <v>208</v>
      </c>
      <c r="T46" s="15" t="s">
        <v>99</v>
      </c>
      <c r="U46" s="15" t="s">
        <v>209</v>
      </c>
      <c r="V46" s="15" t="s">
        <v>208</v>
      </c>
    </row>
    <row r="47" spans="1:22" ht="50.1" customHeight="1" x14ac:dyDescent="0.25">
      <c r="A47" s="211"/>
      <c r="B47" s="214"/>
      <c r="C47" s="214"/>
      <c r="D47" s="214"/>
      <c r="E47" s="217"/>
      <c r="F47" s="217"/>
      <c r="G47" s="220"/>
      <c r="H47" s="16"/>
      <c r="I47" s="16"/>
      <c r="J47" s="16"/>
      <c r="K47" s="16"/>
      <c r="L47" s="16"/>
      <c r="M47" s="16"/>
      <c r="N47" s="16"/>
      <c r="O47" s="16"/>
      <c r="P47" s="16"/>
      <c r="Q47" s="16"/>
      <c r="R47" s="16"/>
      <c r="S47" s="16"/>
      <c r="T47" s="16"/>
      <c r="U47" s="16"/>
      <c r="V47" s="16"/>
    </row>
    <row r="48" spans="1:22" ht="50.1" customHeight="1" x14ac:dyDescent="0.25">
      <c r="A48" s="209" t="s">
        <v>496</v>
      </c>
      <c r="B48" s="221" t="s">
        <v>74</v>
      </c>
      <c r="C48" s="221" t="s">
        <v>79</v>
      </c>
      <c r="D48" s="212">
        <f>'2 Planning (Gap Survey)'!D43</f>
        <v>0</v>
      </c>
      <c r="E48" s="215" t="s">
        <v>263</v>
      </c>
      <c r="F48" s="215">
        <f>'2 Planning (Gap Survey)'!E43</f>
        <v>0</v>
      </c>
      <c r="G48" s="218" t="s">
        <v>113</v>
      </c>
      <c r="H48" s="226" t="s">
        <v>113</v>
      </c>
      <c r="I48" s="226"/>
      <c r="J48" s="226"/>
      <c r="K48" s="226"/>
      <c r="L48" s="226"/>
      <c r="M48" s="226"/>
      <c r="N48" s="226"/>
      <c r="O48" s="226"/>
      <c r="P48" s="226"/>
      <c r="Q48" s="226"/>
      <c r="R48" s="226"/>
      <c r="S48" s="226"/>
      <c r="T48" s="226"/>
      <c r="U48" s="226"/>
      <c r="V48" s="226"/>
    </row>
    <row r="49" spans="1:22" ht="28.15" customHeight="1" x14ac:dyDescent="0.25">
      <c r="A49" s="210"/>
      <c r="B49" s="222"/>
      <c r="C49" s="222"/>
      <c r="D49" s="213"/>
      <c r="E49" s="216"/>
      <c r="F49" s="216"/>
      <c r="G49" s="219"/>
      <c r="H49" s="15" t="s">
        <v>99</v>
      </c>
      <c r="I49" s="15" t="s">
        <v>209</v>
      </c>
      <c r="J49" s="15" t="s">
        <v>208</v>
      </c>
      <c r="K49" s="15" t="s">
        <v>99</v>
      </c>
      <c r="L49" s="15" t="s">
        <v>209</v>
      </c>
      <c r="M49" s="15" t="s">
        <v>208</v>
      </c>
      <c r="N49" s="15" t="s">
        <v>99</v>
      </c>
      <c r="O49" s="15" t="s">
        <v>209</v>
      </c>
      <c r="P49" s="15" t="s">
        <v>208</v>
      </c>
      <c r="Q49" s="15" t="s">
        <v>99</v>
      </c>
      <c r="R49" s="15" t="s">
        <v>209</v>
      </c>
      <c r="S49" s="15" t="s">
        <v>208</v>
      </c>
      <c r="T49" s="15" t="s">
        <v>99</v>
      </c>
      <c r="U49" s="15" t="s">
        <v>209</v>
      </c>
      <c r="V49" s="15" t="s">
        <v>208</v>
      </c>
    </row>
    <row r="50" spans="1:22" ht="50.1" customHeight="1" x14ac:dyDescent="0.25">
      <c r="A50" s="211"/>
      <c r="B50" s="223"/>
      <c r="C50" s="223"/>
      <c r="D50" s="214"/>
      <c r="E50" s="217"/>
      <c r="F50" s="217"/>
      <c r="G50" s="220"/>
      <c r="H50" s="16"/>
      <c r="I50" s="16"/>
      <c r="J50" s="16"/>
      <c r="K50" s="16"/>
      <c r="L50" s="16"/>
      <c r="M50" s="16"/>
      <c r="N50" s="16"/>
      <c r="O50" s="16"/>
      <c r="P50" s="16"/>
      <c r="Q50" s="16"/>
      <c r="R50" s="16"/>
      <c r="S50" s="16"/>
      <c r="T50" s="16"/>
      <c r="U50" s="16"/>
      <c r="V50" s="16"/>
    </row>
    <row r="51" spans="1:22" ht="50.1" customHeight="1" x14ac:dyDescent="0.25">
      <c r="A51" s="209" t="s">
        <v>496</v>
      </c>
      <c r="B51" s="221" t="s">
        <v>74</v>
      </c>
      <c r="C51" s="221" t="s">
        <v>80</v>
      </c>
      <c r="D51" s="212">
        <f>'2 Planning (Gap Survey)'!D44</f>
        <v>0</v>
      </c>
      <c r="E51" s="215" t="s">
        <v>264</v>
      </c>
      <c r="F51" s="215">
        <f>'2 Planning (Gap Survey)'!E44</f>
        <v>0</v>
      </c>
      <c r="G51" s="218" t="s">
        <v>113</v>
      </c>
      <c r="H51" s="226" t="s">
        <v>113</v>
      </c>
      <c r="I51" s="226"/>
      <c r="J51" s="226"/>
      <c r="K51" s="226"/>
      <c r="L51" s="226"/>
      <c r="M51" s="226"/>
      <c r="N51" s="226"/>
      <c r="O51" s="226"/>
      <c r="P51" s="226"/>
      <c r="Q51" s="226"/>
      <c r="R51" s="226"/>
      <c r="S51" s="226"/>
      <c r="T51" s="226"/>
      <c r="U51" s="226"/>
      <c r="V51" s="226"/>
    </row>
    <row r="52" spans="1:22" ht="28.15" customHeight="1" x14ac:dyDescent="0.25">
      <c r="A52" s="210"/>
      <c r="B52" s="222"/>
      <c r="C52" s="222"/>
      <c r="D52" s="213"/>
      <c r="E52" s="216"/>
      <c r="F52" s="216"/>
      <c r="G52" s="219"/>
      <c r="H52" s="15" t="s">
        <v>99</v>
      </c>
      <c r="I52" s="15" t="s">
        <v>209</v>
      </c>
      <c r="J52" s="15" t="s">
        <v>208</v>
      </c>
      <c r="K52" s="15" t="s">
        <v>99</v>
      </c>
      <c r="L52" s="15" t="s">
        <v>209</v>
      </c>
      <c r="M52" s="15" t="s">
        <v>208</v>
      </c>
      <c r="N52" s="15" t="s">
        <v>99</v>
      </c>
      <c r="O52" s="15" t="s">
        <v>209</v>
      </c>
      <c r="P52" s="15" t="s">
        <v>208</v>
      </c>
      <c r="Q52" s="15" t="s">
        <v>99</v>
      </c>
      <c r="R52" s="15" t="s">
        <v>209</v>
      </c>
      <c r="S52" s="15" t="s">
        <v>208</v>
      </c>
      <c r="T52" s="15" t="s">
        <v>99</v>
      </c>
      <c r="U52" s="15" t="s">
        <v>209</v>
      </c>
      <c r="V52" s="15" t="s">
        <v>208</v>
      </c>
    </row>
    <row r="53" spans="1:22" ht="50.1" customHeight="1" x14ac:dyDescent="0.25">
      <c r="A53" s="211"/>
      <c r="B53" s="223"/>
      <c r="C53" s="223"/>
      <c r="D53" s="214"/>
      <c r="E53" s="217"/>
      <c r="F53" s="217"/>
      <c r="G53" s="220"/>
      <c r="H53" s="16"/>
      <c r="I53" s="16"/>
      <c r="J53" s="16"/>
      <c r="K53" s="16"/>
      <c r="L53" s="16"/>
      <c r="M53" s="16"/>
      <c r="N53" s="16"/>
      <c r="O53" s="16"/>
      <c r="P53" s="16"/>
      <c r="Q53" s="16"/>
      <c r="R53" s="16"/>
      <c r="S53" s="16"/>
      <c r="T53" s="16"/>
      <c r="U53" s="16"/>
      <c r="V53" s="16"/>
    </row>
    <row r="54" spans="1:22" ht="50.1" customHeight="1" x14ac:dyDescent="0.25">
      <c r="A54" s="209" t="s">
        <v>496</v>
      </c>
      <c r="B54" s="242" t="s">
        <v>83</v>
      </c>
      <c r="C54" s="242" t="s">
        <v>84</v>
      </c>
      <c r="D54" s="212">
        <f>'2 Planning (Gap Survey)'!D49</f>
        <v>0</v>
      </c>
      <c r="E54" s="215" t="s">
        <v>265</v>
      </c>
      <c r="F54" s="215">
        <f>'2 Planning (Gap Survey)'!E49</f>
        <v>0</v>
      </c>
      <c r="G54" s="218" t="s">
        <v>113</v>
      </c>
      <c r="H54" s="226" t="s">
        <v>113</v>
      </c>
      <c r="I54" s="226"/>
      <c r="J54" s="226"/>
      <c r="K54" s="226"/>
      <c r="L54" s="226"/>
      <c r="M54" s="226"/>
      <c r="N54" s="226"/>
      <c r="O54" s="226"/>
      <c r="P54" s="226"/>
      <c r="Q54" s="226"/>
      <c r="R54" s="226"/>
      <c r="S54" s="226"/>
      <c r="T54" s="226"/>
      <c r="U54" s="226"/>
      <c r="V54" s="226"/>
    </row>
    <row r="55" spans="1:22" ht="28.15" customHeight="1" x14ac:dyDescent="0.25">
      <c r="A55" s="210"/>
      <c r="B55" s="243"/>
      <c r="C55" s="243"/>
      <c r="D55" s="213"/>
      <c r="E55" s="216"/>
      <c r="F55" s="216"/>
      <c r="G55" s="219"/>
      <c r="H55" s="15" t="s">
        <v>99</v>
      </c>
      <c r="I55" s="15" t="s">
        <v>209</v>
      </c>
      <c r="J55" s="15" t="s">
        <v>208</v>
      </c>
      <c r="K55" s="15" t="s">
        <v>99</v>
      </c>
      <c r="L55" s="15" t="s">
        <v>209</v>
      </c>
      <c r="M55" s="15" t="s">
        <v>208</v>
      </c>
      <c r="N55" s="15" t="s">
        <v>99</v>
      </c>
      <c r="O55" s="15" t="s">
        <v>209</v>
      </c>
      <c r="P55" s="15" t="s">
        <v>208</v>
      </c>
      <c r="Q55" s="15" t="s">
        <v>99</v>
      </c>
      <c r="R55" s="15" t="s">
        <v>209</v>
      </c>
      <c r="S55" s="15" t="s">
        <v>208</v>
      </c>
      <c r="T55" s="15" t="s">
        <v>99</v>
      </c>
      <c r="U55" s="15" t="s">
        <v>209</v>
      </c>
      <c r="V55" s="15" t="s">
        <v>208</v>
      </c>
    </row>
    <row r="56" spans="1:22" ht="50.1" customHeight="1" x14ac:dyDescent="0.25">
      <c r="A56" s="211"/>
      <c r="B56" s="244"/>
      <c r="C56" s="244"/>
      <c r="D56" s="214"/>
      <c r="E56" s="217"/>
      <c r="F56" s="217"/>
      <c r="G56" s="220"/>
      <c r="H56" s="16"/>
      <c r="I56" s="16"/>
      <c r="J56" s="16"/>
      <c r="K56" s="16"/>
      <c r="L56" s="16"/>
      <c r="M56" s="16"/>
      <c r="N56" s="16"/>
      <c r="O56" s="16"/>
      <c r="P56" s="16"/>
      <c r="Q56" s="16"/>
      <c r="R56" s="16"/>
      <c r="S56" s="16"/>
      <c r="T56" s="16"/>
      <c r="U56" s="16"/>
      <c r="V56" s="16"/>
    </row>
    <row r="57" spans="1:22" ht="50.1" customHeight="1" x14ac:dyDescent="0.25">
      <c r="A57" s="209" t="s">
        <v>496</v>
      </c>
      <c r="B57" s="232" t="s">
        <v>28</v>
      </c>
      <c r="C57" s="235" t="s">
        <v>89</v>
      </c>
      <c r="D57" s="212">
        <f>'2 Planning (Gap Survey)'!D54</f>
        <v>0</v>
      </c>
      <c r="E57" s="215" t="s">
        <v>266</v>
      </c>
      <c r="F57" s="215">
        <f>'2 Planning (Gap Survey)'!E54</f>
        <v>0</v>
      </c>
      <c r="G57" s="218" t="s">
        <v>113</v>
      </c>
      <c r="H57" s="226" t="s">
        <v>113</v>
      </c>
      <c r="I57" s="226"/>
      <c r="J57" s="226"/>
      <c r="K57" s="226"/>
      <c r="L57" s="226"/>
      <c r="M57" s="226"/>
      <c r="N57" s="226"/>
      <c r="O57" s="226"/>
      <c r="P57" s="226"/>
      <c r="Q57" s="226"/>
      <c r="R57" s="226"/>
      <c r="S57" s="226"/>
      <c r="T57" s="226"/>
      <c r="U57" s="226"/>
      <c r="V57" s="226"/>
    </row>
    <row r="58" spans="1:22" ht="28.15" customHeight="1" x14ac:dyDescent="0.25">
      <c r="A58" s="210"/>
      <c r="B58" s="233"/>
      <c r="C58" s="236"/>
      <c r="D58" s="213"/>
      <c r="E58" s="216"/>
      <c r="F58" s="216"/>
      <c r="G58" s="219"/>
      <c r="H58" s="15" t="s">
        <v>99</v>
      </c>
      <c r="I58" s="15" t="s">
        <v>209</v>
      </c>
      <c r="J58" s="15" t="s">
        <v>208</v>
      </c>
      <c r="K58" s="15" t="s">
        <v>99</v>
      </c>
      <c r="L58" s="15" t="s">
        <v>209</v>
      </c>
      <c r="M58" s="15" t="s">
        <v>208</v>
      </c>
      <c r="N58" s="15" t="s">
        <v>99</v>
      </c>
      <c r="O58" s="15" t="s">
        <v>209</v>
      </c>
      <c r="P58" s="15" t="s">
        <v>208</v>
      </c>
      <c r="Q58" s="15" t="s">
        <v>99</v>
      </c>
      <c r="R58" s="15" t="s">
        <v>209</v>
      </c>
      <c r="S58" s="15" t="s">
        <v>208</v>
      </c>
      <c r="T58" s="15" t="s">
        <v>99</v>
      </c>
      <c r="U58" s="15" t="s">
        <v>209</v>
      </c>
      <c r="V58" s="15" t="s">
        <v>208</v>
      </c>
    </row>
    <row r="59" spans="1:22" ht="50.1" customHeight="1" x14ac:dyDescent="0.25">
      <c r="A59" s="211"/>
      <c r="B59" s="234"/>
      <c r="C59" s="237"/>
      <c r="D59" s="214"/>
      <c r="E59" s="217"/>
      <c r="F59" s="217"/>
      <c r="G59" s="220"/>
      <c r="H59" s="16"/>
      <c r="I59" s="16"/>
      <c r="J59" s="16"/>
      <c r="K59" s="16"/>
      <c r="L59" s="16"/>
      <c r="M59" s="16"/>
      <c r="N59" s="16"/>
      <c r="O59" s="16"/>
      <c r="P59" s="16"/>
      <c r="Q59" s="16"/>
      <c r="R59" s="16"/>
      <c r="S59" s="16"/>
      <c r="T59" s="16"/>
      <c r="U59" s="16"/>
      <c r="V59" s="16"/>
    </row>
    <row r="60" spans="1:22" ht="50.1" customHeight="1" x14ac:dyDescent="0.25">
      <c r="A60" s="227" t="s">
        <v>496</v>
      </c>
      <c r="B60" s="228" t="s">
        <v>94</v>
      </c>
      <c r="C60" s="228" t="s">
        <v>95</v>
      </c>
      <c r="D60" s="224">
        <f>'2 Planning (Gap Survey)'!D59</f>
        <v>0</v>
      </c>
      <c r="E60" s="225" t="s">
        <v>267</v>
      </c>
      <c r="F60" s="225">
        <f>'2 Planning (Gap Survey)'!E59</f>
        <v>0</v>
      </c>
      <c r="G60" s="226" t="s">
        <v>113</v>
      </c>
      <c r="H60" s="226" t="s">
        <v>113</v>
      </c>
      <c r="I60" s="226"/>
      <c r="J60" s="226"/>
      <c r="K60" s="226"/>
      <c r="L60" s="226"/>
      <c r="M60" s="226"/>
      <c r="N60" s="226"/>
      <c r="O60" s="226"/>
      <c r="P60" s="226"/>
      <c r="Q60" s="226"/>
      <c r="R60" s="226"/>
      <c r="S60" s="226"/>
      <c r="T60" s="226"/>
      <c r="U60" s="226"/>
      <c r="V60" s="226"/>
    </row>
    <row r="61" spans="1:22" ht="28.15" customHeight="1" x14ac:dyDescent="0.25">
      <c r="A61" s="227"/>
      <c r="B61" s="228"/>
      <c r="C61" s="228"/>
      <c r="D61" s="224"/>
      <c r="E61" s="225"/>
      <c r="F61" s="225"/>
      <c r="G61" s="226"/>
      <c r="H61" s="15" t="s">
        <v>99</v>
      </c>
      <c r="I61" s="15" t="s">
        <v>209</v>
      </c>
      <c r="J61" s="15" t="s">
        <v>208</v>
      </c>
      <c r="K61" s="15" t="s">
        <v>99</v>
      </c>
      <c r="L61" s="15" t="s">
        <v>209</v>
      </c>
      <c r="M61" s="15" t="s">
        <v>208</v>
      </c>
      <c r="N61" s="15" t="s">
        <v>99</v>
      </c>
      <c r="O61" s="15" t="s">
        <v>209</v>
      </c>
      <c r="P61" s="15" t="s">
        <v>208</v>
      </c>
      <c r="Q61" s="15" t="s">
        <v>99</v>
      </c>
      <c r="R61" s="15" t="s">
        <v>209</v>
      </c>
      <c r="S61" s="15" t="s">
        <v>208</v>
      </c>
      <c r="T61" s="15" t="s">
        <v>99</v>
      </c>
      <c r="U61" s="15" t="s">
        <v>209</v>
      </c>
      <c r="V61" s="15" t="s">
        <v>208</v>
      </c>
    </row>
    <row r="62" spans="1:22" ht="50.1" customHeight="1" x14ac:dyDescent="0.25">
      <c r="A62" s="227"/>
      <c r="B62" s="228"/>
      <c r="C62" s="228"/>
      <c r="D62" s="224"/>
      <c r="E62" s="225"/>
      <c r="F62" s="225"/>
      <c r="G62" s="226"/>
      <c r="H62" s="16"/>
      <c r="I62" s="16"/>
      <c r="J62" s="16"/>
      <c r="K62" s="16"/>
      <c r="L62" s="16"/>
      <c r="M62" s="16"/>
      <c r="N62" s="16"/>
      <c r="O62" s="16"/>
      <c r="P62" s="16"/>
      <c r="Q62" s="16"/>
      <c r="R62" s="16"/>
      <c r="S62" s="16"/>
      <c r="T62" s="16"/>
      <c r="U62" s="16"/>
      <c r="V62" s="16"/>
    </row>
    <row r="63" spans="1:22" ht="50.1" customHeight="1" x14ac:dyDescent="0.25">
      <c r="A63" s="249" t="s">
        <v>107</v>
      </c>
      <c r="B63" s="249"/>
      <c r="C63" s="249"/>
      <c r="D63" s="249"/>
      <c r="E63" s="249"/>
      <c r="F63" s="249"/>
      <c r="G63" s="249"/>
      <c r="H63" s="249"/>
      <c r="I63" s="249"/>
      <c r="J63" s="249"/>
      <c r="K63" s="249"/>
      <c r="L63" s="249"/>
      <c r="M63" s="249"/>
      <c r="N63" s="249"/>
      <c r="O63" s="249"/>
      <c r="P63" s="249"/>
      <c r="Q63" s="249"/>
      <c r="R63" s="249"/>
      <c r="S63" s="249"/>
      <c r="T63" s="249"/>
      <c r="U63" s="249"/>
      <c r="V63" s="250"/>
    </row>
    <row r="64" spans="1:22" ht="50.1" customHeight="1" x14ac:dyDescent="0.25">
      <c r="A64" s="209" t="s">
        <v>107</v>
      </c>
      <c r="B64" s="212" t="s">
        <v>61</v>
      </c>
      <c r="C64" s="212" t="s">
        <v>5</v>
      </c>
      <c r="D64" s="212">
        <f>'2 Planning (Gap Survey)'!D8</f>
        <v>0</v>
      </c>
      <c r="E64" s="215" t="s">
        <v>225</v>
      </c>
      <c r="F64" s="215">
        <f>'2 Planning (Gap Survey)'!$E$8</f>
        <v>0</v>
      </c>
      <c r="G64" s="218" t="s">
        <v>113</v>
      </c>
      <c r="H64" s="226" t="s">
        <v>113</v>
      </c>
      <c r="I64" s="226"/>
      <c r="J64" s="226"/>
      <c r="K64" s="226"/>
      <c r="L64" s="226"/>
      <c r="M64" s="226"/>
      <c r="N64" s="226"/>
      <c r="O64" s="226"/>
      <c r="P64" s="226"/>
      <c r="Q64" s="226"/>
      <c r="R64" s="226"/>
      <c r="S64" s="226"/>
      <c r="T64" s="226"/>
      <c r="U64" s="226"/>
      <c r="V64" s="226"/>
    </row>
    <row r="65" spans="1:22" ht="28.15" customHeight="1" x14ac:dyDescent="0.25">
      <c r="A65" s="210"/>
      <c r="B65" s="213"/>
      <c r="C65" s="213"/>
      <c r="D65" s="213"/>
      <c r="E65" s="216"/>
      <c r="F65" s="216"/>
      <c r="G65" s="219"/>
      <c r="H65" s="15" t="s">
        <v>99</v>
      </c>
      <c r="I65" s="15" t="s">
        <v>209</v>
      </c>
      <c r="J65" s="15" t="s">
        <v>208</v>
      </c>
      <c r="K65" s="15" t="s">
        <v>99</v>
      </c>
      <c r="L65" s="15" t="s">
        <v>209</v>
      </c>
      <c r="M65" s="15" t="s">
        <v>208</v>
      </c>
      <c r="N65" s="15" t="s">
        <v>99</v>
      </c>
      <c r="O65" s="15" t="s">
        <v>209</v>
      </c>
      <c r="P65" s="15" t="s">
        <v>208</v>
      </c>
      <c r="Q65" s="15" t="s">
        <v>99</v>
      </c>
      <c r="R65" s="15" t="s">
        <v>209</v>
      </c>
      <c r="S65" s="15" t="s">
        <v>208</v>
      </c>
      <c r="T65" s="15" t="s">
        <v>99</v>
      </c>
      <c r="U65" s="15" t="s">
        <v>209</v>
      </c>
      <c r="V65" s="15" t="s">
        <v>208</v>
      </c>
    </row>
    <row r="66" spans="1:22" ht="50.1" customHeight="1" x14ac:dyDescent="0.25">
      <c r="A66" s="211"/>
      <c r="B66" s="214"/>
      <c r="C66" s="214"/>
      <c r="D66" s="214"/>
      <c r="E66" s="217"/>
      <c r="F66" s="217"/>
      <c r="G66" s="220"/>
      <c r="H66" s="16"/>
      <c r="I66" s="16"/>
      <c r="J66" s="16"/>
      <c r="K66" s="16"/>
      <c r="L66" s="16"/>
      <c r="M66" s="16"/>
      <c r="N66" s="16"/>
      <c r="O66" s="16"/>
      <c r="P66" s="16"/>
      <c r="Q66" s="16"/>
      <c r="R66" s="16"/>
      <c r="S66" s="16"/>
      <c r="T66" s="16"/>
      <c r="U66" s="16"/>
      <c r="V66" s="16"/>
    </row>
    <row r="67" spans="1:22" ht="50.1" customHeight="1" x14ac:dyDescent="0.25">
      <c r="A67" s="209" t="s">
        <v>107</v>
      </c>
      <c r="B67" s="212" t="s">
        <v>61</v>
      </c>
      <c r="C67" s="212" t="s">
        <v>6</v>
      </c>
      <c r="D67" s="212">
        <f>'2 Planning (Gap Survey)'!D9</f>
        <v>0</v>
      </c>
      <c r="E67" s="215" t="s">
        <v>226</v>
      </c>
      <c r="F67" s="215">
        <f>'2 Planning (Gap Survey)'!E9</f>
        <v>0</v>
      </c>
      <c r="G67" s="218" t="s">
        <v>113</v>
      </c>
      <c r="H67" s="226" t="s">
        <v>113</v>
      </c>
      <c r="I67" s="226"/>
      <c r="J67" s="226"/>
      <c r="K67" s="226"/>
      <c r="L67" s="226"/>
      <c r="M67" s="226"/>
      <c r="N67" s="226"/>
      <c r="O67" s="226"/>
      <c r="P67" s="226"/>
      <c r="Q67" s="226"/>
      <c r="R67" s="226"/>
      <c r="S67" s="226"/>
      <c r="T67" s="226"/>
      <c r="U67" s="226"/>
      <c r="V67" s="226"/>
    </row>
    <row r="68" spans="1:22" ht="28.15" customHeight="1" x14ac:dyDescent="0.25">
      <c r="A68" s="210"/>
      <c r="B68" s="213"/>
      <c r="C68" s="213"/>
      <c r="D68" s="213"/>
      <c r="E68" s="216"/>
      <c r="F68" s="216"/>
      <c r="G68" s="219"/>
      <c r="H68" s="15" t="s">
        <v>99</v>
      </c>
      <c r="I68" s="15" t="s">
        <v>209</v>
      </c>
      <c r="J68" s="15" t="s">
        <v>208</v>
      </c>
      <c r="K68" s="15" t="s">
        <v>99</v>
      </c>
      <c r="L68" s="15" t="s">
        <v>209</v>
      </c>
      <c r="M68" s="15" t="s">
        <v>208</v>
      </c>
      <c r="N68" s="15" t="s">
        <v>99</v>
      </c>
      <c r="O68" s="15" t="s">
        <v>209</v>
      </c>
      <c r="P68" s="15" t="s">
        <v>208</v>
      </c>
      <c r="Q68" s="15" t="s">
        <v>99</v>
      </c>
      <c r="R68" s="15" t="s">
        <v>209</v>
      </c>
      <c r="S68" s="15" t="s">
        <v>208</v>
      </c>
      <c r="T68" s="15" t="s">
        <v>99</v>
      </c>
      <c r="U68" s="15" t="s">
        <v>209</v>
      </c>
      <c r="V68" s="15" t="s">
        <v>208</v>
      </c>
    </row>
    <row r="69" spans="1:22" ht="50.1" customHeight="1" x14ac:dyDescent="0.25">
      <c r="A69" s="211"/>
      <c r="B69" s="214"/>
      <c r="C69" s="214"/>
      <c r="D69" s="214"/>
      <c r="E69" s="217"/>
      <c r="F69" s="217"/>
      <c r="G69" s="220"/>
      <c r="H69" s="16"/>
      <c r="I69" s="16"/>
      <c r="J69" s="16"/>
      <c r="K69" s="16"/>
      <c r="L69" s="16"/>
      <c r="M69" s="16"/>
      <c r="N69" s="16"/>
      <c r="O69" s="16"/>
      <c r="P69" s="16"/>
      <c r="Q69" s="16"/>
      <c r="R69" s="16"/>
      <c r="S69" s="16"/>
      <c r="T69" s="16"/>
      <c r="U69" s="16"/>
      <c r="V69" s="16"/>
    </row>
    <row r="70" spans="1:22" ht="50.1" customHeight="1" x14ac:dyDescent="0.25">
      <c r="A70" s="209" t="s">
        <v>107</v>
      </c>
      <c r="B70" s="212" t="s">
        <v>61</v>
      </c>
      <c r="C70" s="212" t="s">
        <v>7</v>
      </c>
      <c r="D70" s="212">
        <f>'2 Planning (Gap Survey)'!D10</f>
        <v>0</v>
      </c>
      <c r="E70" s="239" t="s">
        <v>227</v>
      </c>
      <c r="F70" s="215">
        <f>'2 Planning (Gap Survey)'!E10</f>
        <v>0</v>
      </c>
      <c r="G70" s="218" t="s">
        <v>113</v>
      </c>
      <c r="H70" s="226" t="s">
        <v>113</v>
      </c>
      <c r="I70" s="226"/>
      <c r="J70" s="226"/>
      <c r="K70" s="226"/>
      <c r="L70" s="226"/>
      <c r="M70" s="226"/>
      <c r="N70" s="226"/>
      <c r="O70" s="226"/>
      <c r="P70" s="226"/>
      <c r="Q70" s="226"/>
      <c r="R70" s="226"/>
      <c r="S70" s="226"/>
      <c r="T70" s="226"/>
      <c r="U70" s="226"/>
      <c r="V70" s="226"/>
    </row>
    <row r="71" spans="1:22" ht="28.15" customHeight="1" x14ac:dyDescent="0.25">
      <c r="A71" s="210"/>
      <c r="B71" s="213"/>
      <c r="C71" s="213"/>
      <c r="D71" s="213"/>
      <c r="E71" s="240"/>
      <c r="F71" s="216"/>
      <c r="G71" s="219"/>
      <c r="H71" s="15" t="s">
        <v>99</v>
      </c>
      <c r="I71" s="15" t="s">
        <v>209</v>
      </c>
      <c r="J71" s="15" t="s">
        <v>208</v>
      </c>
      <c r="K71" s="15" t="s">
        <v>99</v>
      </c>
      <c r="L71" s="15" t="s">
        <v>209</v>
      </c>
      <c r="M71" s="15" t="s">
        <v>208</v>
      </c>
      <c r="N71" s="15" t="s">
        <v>99</v>
      </c>
      <c r="O71" s="15" t="s">
        <v>209</v>
      </c>
      <c r="P71" s="15" t="s">
        <v>208</v>
      </c>
      <c r="Q71" s="15" t="s">
        <v>99</v>
      </c>
      <c r="R71" s="15" t="s">
        <v>209</v>
      </c>
      <c r="S71" s="15" t="s">
        <v>208</v>
      </c>
      <c r="T71" s="15" t="s">
        <v>99</v>
      </c>
      <c r="U71" s="15" t="s">
        <v>209</v>
      </c>
      <c r="V71" s="15" t="s">
        <v>208</v>
      </c>
    </row>
    <row r="72" spans="1:22" ht="50.1" customHeight="1" x14ac:dyDescent="0.25">
      <c r="A72" s="211"/>
      <c r="B72" s="214"/>
      <c r="C72" s="214"/>
      <c r="D72" s="214"/>
      <c r="E72" s="241"/>
      <c r="F72" s="217"/>
      <c r="G72" s="220"/>
      <c r="H72" s="16"/>
      <c r="I72" s="16"/>
      <c r="J72" s="16"/>
      <c r="K72" s="16"/>
      <c r="L72" s="16"/>
      <c r="M72" s="16"/>
      <c r="N72" s="16"/>
      <c r="O72" s="16"/>
      <c r="P72" s="16"/>
      <c r="Q72" s="16"/>
      <c r="R72" s="16"/>
      <c r="S72" s="16"/>
      <c r="T72" s="16"/>
      <c r="U72" s="16"/>
      <c r="V72" s="16"/>
    </row>
    <row r="73" spans="1:22" ht="50.1" customHeight="1" x14ac:dyDescent="0.25">
      <c r="A73" s="209" t="s">
        <v>107</v>
      </c>
      <c r="B73" s="221" t="s">
        <v>68</v>
      </c>
      <c r="C73" s="221" t="s">
        <v>69</v>
      </c>
      <c r="D73" s="212">
        <f>'2 Planning (Gap Survey)'!D28</f>
        <v>0</v>
      </c>
      <c r="E73" s="215" t="s">
        <v>228</v>
      </c>
      <c r="F73" s="215">
        <f>'2 Planning (Gap Survey)'!E28</f>
        <v>0</v>
      </c>
      <c r="G73" s="218" t="s">
        <v>113</v>
      </c>
      <c r="H73" s="226" t="s">
        <v>113</v>
      </c>
      <c r="I73" s="226"/>
      <c r="J73" s="226"/>
      <c r="K73" s="226"/>
      <c r="L73" s="226"/>
      <c r="M73" s="226"/>
      <c r="N73" s="226"/>
      <c r="O73" s="226"/>
      <c r="P73" s="226"/>
      <c r="Q73" s="226"/>
      <c r="R73" s="226"/>
      <c r="S73" s="226"/>
      <c r="T73" s="226"/>
      <c r="U73" s="226"/>
      <c r="V73" s="226"/>
    </row>
    <row r="74" spans="1:22" ht="28.15" customHeight="1" x14ac:dyDescent="0.25">
      <c r="A74" s="210"/>
      <c r="B74" s="222"/>
      <c r="C74" s="222"/>
      <c r="D74" s="213"/>
      <c r="E74" s="216"/>
      <c r="F74" s="216"/>
      <c r="G74" s="219"/>
      <c r="H74" s="15" t="s">
        <v>99</v>
      </c>
      <c r="I74" s="15" t="s">
        <v>209</v>
      </c>
      <c r="J74" s="15" t="s">
        <v>208</v>
      </c>
      <c r="K74" s="15" t="s">
        <v>99</v>
      </c>
      <c r="L74" s="15" t="s">
        <v>209</v>
      </c>
      <c r="M74" s="15" t="s">
        <v>208</v>
      </c>
      <c r="N74" s="15" t="s">
        <v>99</v>
      </c>
      <c r="O74" s="15" t="s">
        <v>209</v>
      </c>
      <c r="P74" s="15" t="s">
        <v>208</v>
      </c>
      <c r="Q74" s="15" t="s">
        <v>99</v>
      </c>
      <c r="R74" s="15" t="s">
        <v>209</v>
      </c>
      <c r="S74" s="15" t="s">
        <v>208</v>
      </c>
      <c r="T74" s="15" t="s">
        <v>99</v>
      </c>
      <c r="U74" s="15" t="s">
        <v>209</v>
      </c>
      <c r="V74" s="15" t="s">
        <v>208</v>
      </c>
    </row>
    <row r="75" spans="1:22" ht="50.1" customHeight="1" x14ac:dyDescent="0.25">
      <c r="A75" s="211"/>
      <c r="B75" s="223"/>
      <c r="C75" s="223"/>
      <c r="D75" s="214"/>
      <c r="E75" s="217"/>
      <c r="F75" s="217"/>
      <c r="G75" s="220"/>
      <c r="H75" s="16"/>
      <c r="I75" s="16"/>
      <c r="J75" s="16"/>
      <c r="K75" s="16"/>
      <c r="L75" s="16"/>
      <c r="M75" s="16"/>
      <c r="N75" s="16"/>
      <c r="O75" s="16"/>
      <c r="P75" s="16"/>
      <c r="Q75" s="16"/>
      <c r="R75" s="16"/>
      <c r="S75" s="16"/>
      <c r="T75" s="16"/>
      <c r="U75" s="16"/>
      <c r="V75" s="16"/>
    </row>
    <row r="76" spans="1:22" ht="50.1" customHeight="1" x14ac:dyDescent="0.25">
      <c r="A76" s="209" t="s">
        <v>107</v>
      </c>
      <c r="B76" s="221">
        <v>6</v>
      </c>
      <c r="C76" s="221">
        <v>6.1</v>
      </c>
      <c r="D76" s="212">
        <f>'2 Planning (Gap Survey)'!D29</f>
        <v>0</v>
      </c>
      <c r="E76" s="215" t="s">
        <v>229</v>
      </c>
      <c r="F76" s="215">
        <f>'2 Planning (Gap Survey)'!E29</f>
        <v>0</v>
      </c>
      <c r="G76" s="218" t="s">
        <v>113</v>
      </c>
      <c r="H76" s="226" t="s">
        <v>113</v>
      </c>
      <c r="I76" s="226"/>
      <c r="J76" s="226"/>
      <c r="K76" s="226"/>
      <c r="L76" s="226"/>
      <c r="M76" s="226"/>
      <c r="N76" s="226"/>
      <c r="O76" s="226"/>
      <c r="P76" s="226"/>
      <c r="Q76" s="226"/>
      <c r="R76" s="226"/>
      <c r="S76" s="226"/>
      <c r="T76" s="226"/>
      <c r="U76" s="226"/>
      <c r="V76" s="226"/>
    </row>
    <row r="77" spans="1:22" ht="28.15" customHeight="1" x14ac:dyDescent="0.25">
      <c r="A77" s="210"/>
      <c r="B77" s="222"/>
      <c r="C77" s="222"/>
      <c r="D77" s="213"/>
      <c r="E77" s="216"/>
      <c r="F77" s="216"/>
      <c r="G77" s="219"/>
      <c r="H77" s="15" t="s">
        <v>99</v>
      </c>
      <c r="I77" s="15" t="s">
        <v>209</v>
      </c>
      <c r="J77" s="15" t="s">
        <v>208</v>
      </c>
      <c r="K77" s="15" t="s">
        <v>99</v>
      </c>
      <c r="L77" s="15" t="s">
        <v>209</v>
      </c>
      <c r="M77" s="15" t="s">
        <v>208</v>
      </c>
      <c r="N77" s="15" t="s">
        <v>99</v>
      </c>
      <c r="O77" s="15" t="s">
        <v>209</v>
      </c>
      <c r="P77" s="15" t="s">
        <v>208</v>
      </c>
      <c r="Q77" s="15" t="s">
        <v>99</v>
      </c>
      <c r="R77" s="15" t="s">
        <v>209</v>
      </c>
      <c r="S77" s="15" t="s">
        <v>208</v>
      </c>
      <c r="T77" s="15" t="s">
        <v>99</v>
      </c>
      <c r="U77" s="15" t="s">
        <v>209</v>
      </c>
      <c r="V77" s="15" t="s">
        <v>208</v>
      </c>
    </row>
    <row r="78" spans="1:22" ht="50.1" customHeight="1" x14ac:dyDescent="0.25">
      <c r="A78" s="211"/>
      <c r="B78" s="223"/>
      <c r="C78" s="223"/>
      <c r="D78" s="214"/>
      <c r="E78" s="217"/>
      <c r="F78" s="217"/>
      <c r="G78" s="220"/>
      <c r="H78" s="16"/>
      <c r="I78" s="16"/>
      <c r="J78" s="16"/>
      <c r="K78" s="16"/>
      <c r="L78" s="16"/>
      <c r="M78" s="16"/>
      <c r="N78" s="16"/>
      <c r="O78" s="16"/>
      <c r="P78" s="16"/>
      <c r="Q78" s="16"/>
      <c r="R78" s="16"/>
      <c r="S78" s="16"/>
      <c r="T78" s="16"/>
      <c r="U78" s="16"/>
      <c r="V78" s="16"/>
    </row>
    <row r="79" spans="1:22" ht="50.1" customHeight="1" x14ac:dyDescent="0.25">
      <c r="A79" s="209" t="s">
        <v>107</v>
      </c>
      <c r="B79" s="221">
        <v>6</v>
      </c>
      <c r="C79" s="221">
        <v>6.2</v>
      </c>
      <c r="D79" s="212">
        <f>'2 Planning (Gap Survey)'!D30</f>
        <v>0</v>
      </c>
      <c r="E79" s="215" t="s">
        <v>230</v>
      </c>
      <c r="F79" s="215">
        <f>'2 Planning (Gap Survey)'!E30</f>
        <v>0</v>
      </c>
      <c r="G79" s="218" t="s">
        <v>113</v>
      </c>
      <c r="H79" s="226" t="s">
        <v>113</v>
      </c>
      <c r="I79" s="226"/>
      <c r="J79" s="226"/>
      <c r="K79" s="226"/>
      <c r="L79" s="226"/>
      <c r="M79" s="226"/>
      <c r="N79" s="226"/>
      <c r="O79" s="226"/>
      <c r="P79" s="226"/>
      <c r="Q79" s="226"/>
      <c r="R79" s="226"/>
      <c r="S79" s="226"/>
      <c r="T79" s="226"/>
      <c r="U79" s="226"/>
      <c r="V79" s="226"/>
    </row>
    <row r="80" spans="1:22" ht="28.15" customHeight="1" x14ac:dyDescent="0.25">
      <c r="A80" s="210"/>
      <c r="B80" s="222"/>
      <c r="C80" s="222"/>
      <c r="D80" s="213"/>
      <c r="E80" s="216"/>
      <c r="F80" s="216"/>
      <c r="G80" s="219"/>
      <c r="H80" s="15" t="s">
        <v>99</v>
      </c>
      <c r="I80" s="15" t="s">
        <v>209</v>
      </c>
      <c r="J80" s="15" t="s">
        <v>208</v>
      </c>
      <c r="K80" s="15" t="s">
        <v>99</v>
      </c>
      <c r="L80" s="15" t="s">
        <v>209</v>
      </c>
      <c r="M80" s="15" t="s">
        <v>208</v>
      </c>
      <c r="N80" s="15" t="s">
        <v>99</v>
      </c>
      <c r="O80" s="15" t="s">
        <v>209</v>
      </c>
      <c r="P80" s="15" t="s">
        <v>208</v>
      </c>
      <c r="Q80" s="15" t="s">
        <v>99</v>
      </c>
      <c r="R80" s="15" t="s">
        <v>209</v>
      </c>
      <c r="S80" s="15" t="s">
        <v>208</v>
      </c>
      <c r="T80" s="15" t="s">
        <v>99</v>
      </c>
      <c r="U80" s="15" t="s">
        <v>209</v>
      </c>
      <c r="V80" s="15" t="s">
        <v>208</v>
      </c>
    </row>
    <row r="81" spans="1:22" ht="50.1" customHeight="1" x14ac:dyDescent="0.25">
      <c r="A81" s="211"/>
      <c r="B81" s="223"/>
      <c r="C81" s="223"/>
      <c r="D81" s="214"/>
      <c r="E81" s="217"/>
      <c r="F81" s="217"/>
      <c r="G81" s="220"/>
      <c r="H81" s="16"/>
      <c r="I81" s="16"/>
      <c r="J81" s="16"/>
      <c r="K81" s="16"/>
      <c r="L81" s="16"/>
      <c r="M81" s="16"/>
      <c r="N81" s="16"/>
      <c r="O81" s="16"/>
      <c r="P81" s="16"/>
      <c r="Q81" s="16"/>
      <c r="R81" s="16"/>
      <c r="S81" s="16"/>
      <c r="T81" s="16"/>
      <c r="U81" s="16"/>
      <c r="V81" s="16"/>
    </row>
    <row r="82" spans="1:22" ht="50.1" customHeight="1" x14ac:dyDescent="0.25">
      <c r="A82" s="227" t="s">
        <v>107</v>
      </c>
      <c r="B82" s="228" t="s">
        <v>68</v>
      </c>
      <c r="C82" s="228" t="s">
        <v>71</v>
      </c>
      <c r="D82" s="224">
        <f>'2 Planning (Gap Survey)'!D32</f>
        <v>0</v>
      </c>
      <c r="E82" s="225" t="s">
        <v>231</v>
      </c>
      <c r="F82" s="225">
        <f>'2 Planning (Gap Survey)'!E32</f>
        <v>0</v>
      </c>
      <c r="G82" s="226" t="s">
        <v>113</v>
      </c>
      <c r="H82" s="226" t="s">
        <v>113</v>
      </c>
      <c r="I82" s="226"/>
      <c r="J82" s="226"/>
      <c r="K82" s="226"/>
      <c r="L82" s="226"/>
      <c r="M82" s="226"/>
      <c r="N82" s="226"/>
      <c r="O82" s="226"/>
      <c r="P82" s="226"/>
      <c r="Q82" s="226"/>
      <c r="R82" s="226"/>
      <c r="S82" s="226"/>
      <c r="T82" s="226"/>
      <c r="U82" s="226"/>
      <c r="V82" s="226"/>
    </row>
    <row r="83" spans="1:22" ht="28.15" customHeight="1" x14ac:dyDescent="0.25">
      <c r="A83" s="227"/>
      <c r="B83" s="228"/>
      <c r="C83" s="228"/>
      <c r="D83" s="224"/>
      <c r="E83" s="225"/>
      <c r="F83" s="225"/>
      <c r="G83" s="226"/>
      <c r="H83" s="15" t="s">
        <v>99</v>
      </c>
      <c r="I83" s="15" t="s">
        <v>209</v>
      </c>
      <c r="J83" s="15" t="s">
        <v>208</v>
      </c>
      <c r="K83" s="15" t="s">
        <v>99</v>
      </c>
      <c r="L83" s="15" t="s">
        <v>209</v>
      </c>
      <c r="M83" s="15" t="s">
        <v>208</v>
      </c>
      <c r="N83" s="15" t="s">
        <v>99</v>
      </c>
      <c r="O83" s="15" t="s">
        <v>209</v>
      </c>
      <c r="P83" s="15" t="s">
        <v>208</v>
      </c>
      <c r="Q83" s="15" t="s">
        <v>99</v>
      </c>
      <c r="R83" s="15" t="s">
        <v>209</v>
      </c>
      <c r="S83" s="15" t="s">
        <v>208</v>
      </c>
      <c r="T83" s="15" t="s">
        <v>99</v>
      </c>
      <c r="U83" s="15" t="s">
        <v>209</v>
      </c>
      <c r="V83" s="15" t="s">
        <v>208</v>
      </c>
    </row>
    <row r="84" spans="1:22" ht="50.1" customHeight="1" x14ac:dyDescent="0.25">
      <c r="A84" s="227"/>
      <c r="B84" s="228"/>
      <c r="C84" s="228"/>
      <c r="D84" s="224"/>
      <c r="E84" s="225"/>
      <c r="F84" s="225"/>
      <c r="G84" s="226"/>
      <c r="H84" s="16"/>
      <c r="I84" s="16"/>
      <c r="J84" s="16"/>
      <c r="K84" s="16"/>
      <c r="L84" s="16"/>
      <c r="M84" s="16"/>
      <c r="N84" s="16"/>
      <c r="O84" s="16"/>
      <c r="P84" s="16"/>
      <c r="Q84" s="16"/>
      <c r="R84" s="16"/>
      <c r="S84" s="16"/>
      <c r="T84" s="16"/>
      <c r="U84" s="16"/>
      <c r="V84" s="16"/>
    </row>
    <row r="85" spans="1:22" s="7" customFormat="1" ht="50.1" customHeight="1" x14ac:dyDescent="0.25">
      <c r="A85" s="230" t="s">
        <v>110</v>
      </c>
      <c r="B85" s="230"/>
      <c r="C85" s="230"/>
      <c r="D85" s="230"/>
      <c r="E85" s="230"/>
      <c r="F85" s="230"/>
      <c r="G85" s="230"/>
      <c r="H85" s="230"/>
      <c r="I85" s="230"/>
      <c r="J85" s="230"/>
      <c r="K85" s="230"/>
      <c r="L85" s="230"/>
      <c r="M85" s="230"/>
      <c r="N85" s="230"/>
      <c r="O85" s="230"/>
      <c r="P85" s="230"/>
      <c r="Q85" s="230"/>
      <c r="R85" s="230"/>
      <c r="S85" s="230"/>
      <c r="T85" s="230"/>
      <c r="U85" s="230"/>
      <c r="V85" s="231"/>
    </row>
    <row r="86" spans="1:22" ht="50.1" customHeight="1" x14ac:dyDescent="0.25">
      <c r="A86" s="209" t="s">
        <v>110</v>
      </c>
      <c r="B86" s="221" t="s">
        <v>61</v>
      </c>
      <c r="C86" s="221">
        <v>5.2</v>
      </c>
      <c r="D86" s="212" t="str">
        <f>'2 Planning (Gap Survey)'!D4</f>
        <v>Yes</v>
      </c>
      <c r="E86" s="215" t="s">
        <v>196</v>
      </c>
      <c r="F86" s="215" t="str">
        <f>'2 Planning (Gap Survey)'!E4</f>
        <v xml:space="preserve">Type here. This is a free text cell. Your answers within this column will transfer to the next tab within this Tool. </v>
      </c>
      <c r="G86" s="226" t="s">
        <v>113</v>
      </c>
      <c r="H86" s="226" t="s">
        <v>211</v>
      </c>
      <c r="I86" s="226"/>
      <c r="J86" s="226"/>
      <c r="K86" s="226"/>
      <c r="L86" s="226"/>
      <c r="M86" s="226"/>
      <c r="N86" s="226"/>
      <c r="O86" s="226"/>
      <c r="P86" s="226"/>
      <c r="Q86" s="226"/>
      <c r="R86" s="226"/>
      <c r="S86" s="226"/>
      <c r="T86" s="226"/>
      <c r="U86" s="226"/>
      <c r="V86" s="226"/>
    </row>
    <row r="87" spans="1:22" ht="28.15" customHeight="1" x14ac:dyDescent="0.25">
      <c r="A87" s="210"/>
      <c r="B87" s="222"/>
      <c r="C87" s="222"/>
      <c r="D87" s="213"/>
      <c r="E87" s="216"/>
      <c r="F87" s="216"/>
      <c r="G87" s="226"/>
      <c r="H87" s="15" t="s">
        <v>99</v>
      </c>
      <c r="I87" s="15" t="s">
        <v>209</v>
      </c>
      <c r="J87" s="15" t="s">
        <v>208</v>
      </c>
      <c r="K87" s="15" t="s">
        <v>99</v>
      </c>
      <c r="L87" s="15" t="s">
        <v>209</v>
      </c>
      <c r="M87" s="15" t="s">
        <v>208</v>
      </c>
      <c r="N87" s="15" t="s">
        <v>99</v>
      </c>
      <c r="O87" s="15" t="s">
        <v>209</v>
      </c>
      <c r="P87" s="15" t="s">
        <v>208</v>
      </c>
      <c r="Q87" s="15" t="s">
        <v>99</v>
      </c>
      <c r="R87" s="15" t="s">
        <v>209</v>
      </c>
      <c r="S87" s="15" t="s">
        <v>208</v>
      </c>
      <c r="T87" s="15" t="s">
        <v>99</v>
      </c>
      <c r="U87" s="15" t="s">
        <v>209</v>
      </c>
      <c r="V87" s="15" t="s">
        <v>208</v>
      </c>
    </row>
    <row r="88" spans="1:22" ht="50.1" customHeight="1" x14ac:dyDescent="0.25">
      <c r="A88" s="211"/>
      <c r="B88" s="223"/>
      <c r="C88" s="223"/>
      <c r="D88" s="214"/>
      <c r="E88" s="217"/>
      <c r="F88" s="217"/>
      <c r="G88" s="226"/>
      <c r="H88" s="16"/>
      <c r="I88" s="16"/>
      <c r="J88" s="16"/>
      <c r="K88" s="16"/>
      <c r="L88" s="16"/>
      <c r="M88" s="16"/>
      <c r="N88" s="16"/>
      <c r="O88" s="16"/>
      <c r="P88" s="16"/>
      <c r="Q88" s="16"/>
      <c r="R88" s="16"/>
      <c r="S88" s="16"/>
      <c r="T88" s="16"/>
      <c r="U88" s="16"/>
      <c r="V88" s="16"/>
    </row>
    <row r="89" spans="1:22" ht="50.1" customHeight="1" x14ac:dyDescent="0.25">
      <c r="A89" s="209" t="s">
        <v>110</v>
      </c>
      <c r="B89" s="212" t="s">
        <v>61</v>
      </c>
      <c r="C89" s="212" t="s">
        <v>2</v>
      </c>
      <c r="D89" s="212" t="str">
        <f>'2 Planning (Gap Survey)'!D5</f>
        <v>No</v>
      </c>
      <c r="E89" s="215" t="s">
        <v>212</v>
      </c>
      <c r="F89" s="215">
        <f>'2 Planning (Gap Survey)'!E5</f>
        <v>0</v>
      </c>
      <c r="G89" s="218" t="s">
        <v>113</v>
      </c>
      <c r="H89" s="226" t="s">
        <v>113</v>
      </c>
      <c r="I89" s="226"/>
      <c r="J89" s="226"/>
      <c r="K89" s="226"/>
      <c r="L89" s="226"/>
      <c r="M89" s="226"/>
      <c r="N89" s="226"/>
      <c r="O89" s="226"/>
      <c r="P89" s="226"/>
      <c r="Q89" s="226"/>
      <c r="R89" s="226"/>
      <c r="S89" s="226"/>
      <c r="T89" s="226"/>
      <c r="U89" s="226"/>
      <c r="V89" s="226"/>
    </row>
    <row r="90" spans="1:22" ht="28.15" customHeight="1" x14ac:dyDescent="0.25">
      <c r="A90" s="210"/>
      <c r="B90" s="213"/>
      <c r="C90" s="213"/>
      <c r="D90" s="213"/>
      <c r="E90" s="216"/>
      <c r="F90" s="216"/>
      <c r="G90" s="219"/>
      <c r="H90" s="15" t="s">
        <v>99</v>
      </c>
      <c r="I90" s="15" t="s">
        <v>209</v>
      </c>
      <c r="J90" s="15" t="s">
        <v>208</v>
      </c>
      <c r="K90" s="15" t="s">
        <v>99</v>
      </c>
      <c r="L90" s="15" t="s">
        <v>209</v>
      </c>
      <c r="M90" s="15" t="s">
        <v>208</v>
      </c>
      <c r="N90" s="15" t="s">
        <v>99</v>
      </c>
      <c r="O90" s="15" t="s">
        <v>209</v>
      </c>
      <c r="P90" s="15" t="s">
        <v>208</v>
      </c>
      <c r="Q90" s="15" t="s">
        <v>99</v>
      </c>
      <c r="R90" s="15" t="s">
        <v>209</v>
      </c>
      <c r="S90" s="15" t="s">
        <v>208</v>
      </c>
      <c r="T90" s="15" t="s">
        <v>99</v>
      </c>
      <c r="U90" s="15" t="s">
        <v>209</v>
      </c>
      <c r="V90" s="15" t="s">
        <v>208</v>
      </c>
    </row>
    <row r="91" spans="1:22" ht="50.1" customHeight="1" x14ac:dyDescent="0.25">
      <c r="A91" s="211"/>
      <c r="B91" s="214"/>
      <c r="C91" s="214"/>
      <c r="D91" s="214"/>
      <c r="E91" s="217"/>
      <c r="F91" s="217"/>
      <c r="G91" s="220"/>
      <c r="H91" s="16"/>
      <c r="I91" s="16"/>
      <c r="J91" s="16"/>
      <c r="K91" s="16"/>
      <c r="L91" s="16"/>
      <c r="M91" s="16"/>
      <c r="N91" s="16"/>
      <c r="O91" s="16"/>
      <c r="P91" s="16"/>
      <c r="Q91" s="16"/>
      <c r="R91" s="16"/>
      <c r="S91" s="16"/>
      <c r="T91" s="16"/>
      <c r="U91" s="16"/>
      <c r="V91" s="16"/>
    </row>
    <row r="92" spans="1:22" ht="50.1" customHeight="1" x14ac:dyDescent="0.25">
      <c r="A92" s="209" t="s">
        <v>110</v>
      </c>
      <c r="B92" s="212" t="s">
        <v>61</v>
      </c>
      <c r="C92" s="212" t="s">
        <v>62</v>
      </c>
      <c r="D92" s="212">
        <f>'2 Planning (Gap Survey)'!D12</f>
        <v>0</v>
      </c>
      <c r="E92" s="215" t="s">
        <v>213</v>
      </c>
      <c r="F92" s="215">
        <f>'2 Planning (Gap Survey)'!E12</f>
        <v>0</v>
      </c>
      <c r="G92" s="218" t="s">
        <v>113</v>
      </c>
      <c r="H92" s="226" t="s">
        <v>113</v>
      </c>
      <c r="I92" s="226"/>
      <c r="J92" s="226"/>
      <c r="K92" s="226"/>
      <c r="L92" s="226"/>
      <c r="M92" s="226"/>
      <c r="N92" s="226"/>
      <c r="O92" s="226"/>
      <c r="P92" s="226"/>
      <c r="Q92" s="226"/>
      <c r="R92" s="226"/>
      <c r="S92" s="226"/>
      <c r="T92" s="226"/>
      <c r="U92" s="226"/>
      <c r="V92" s="226"/>
    </row>
    <row r="93" spans="1:22" ht="28.15" customHeight="1" x14ac:dyDescent="0.25">
      <c r="A93" s="210"/>
      <c r="B93" s="213"/>
      <c r="C93" s="213"/>
      <c r="D93" s="213"/>
      <c r="E93" s="216"/>
      <c r="F93" s="216"/>
      <c r="G93" s="219"/>
      <c r="H93" s="15" t="s">
        <v>99</v>
      </c>
      <c r="I93" s="15" t="s">
        <v>209</v>
      </c>
      <c r="J93" s="15" t="s">
        <v>208</v>
      </c>
      <c r="K93" s="15" t="s">
        <v>99</v>
      </c>
      <c r="L93" s="15" t="s">
        <v>209</v>
      </c>
      <c r="M93" s="15" t="s">
        <v>208</v>
      </c>
      <c r="N93" s="15" t="s">
        <v>99</v>
      </c>
      <c r="O93" s="15" t="s">
        <v>209</v>
      </c>
      <c r="P93" s="15" t="s">
        <v>208</v>
      </c>
      <c r="Q93" s="15" t="s">
        <v>99</v>
      </c>
      <c r="R93" s="15" t="s">
        <v>209</v>
      </c>
      <c r="S93" s="15" t="s">
        <v>208</v>
      </c>
      <c r="T93" s="15" t="s">
        <v>99</v>
      </c>
      <c r="U93" s="15" t="s">
        <v>209</v>
      </c>
      <c r="V93" s="15" t="s">
        <v>208</v>
      </c>
    </row>
    <row r="94" spans="1:22" ht="50.1" customHeight="1" x14ac:dyDescent="0.25">
      <c r="A94" s="211"/>
      <c r="B94" s="214"/>
      <c r="C94" s="214"/>
      <c r="D94" s="214"/>
      <c r="E94" s="217"/>
      <c r="F94" s="217"/>
      <c r="G94" s="220"/>
      <c r="H94" s="16"/>
      <c r="I94" s="16"/>
      <c r="J94" s="16"/>
      <c r="K94" s="16"/>
      <c r="L94" s="16"/>
      <c r="M94" s="16"/>
      <c r="N94" s="16"/>
      <c r="O94" s="16"/>
      <c r="P94" s="16"/>
      <c r="Q94" s="16"/>
      <c r="R94" s="16"/>
      <c r="S94" s="16"/>
      <c r="T94" s="16"/>
      <c r="U94" s="16"/>
      <c r="V94" s="16"/>
    </row>
    <row r="95" spans="1:22" ht="50.1" customHeight="1" x14ac:dyDescent="0.25">
      <c r="A95" s="209" t="s">
        <v>110</v>
      </c>
      <c r="B95" s="221">
        <v>6</v>
      </c>
      <c r="C95" s="221">
        <v>6.2</v>
      </c>
      <c r="D95" s="212">
        <f>'2 Planning (Gap Survey)'!D33</f>
        <v>0</v>
      </c>
      <c r="E95" s="215" t="s">
        <v>214</v>
      </c>
      <c r="F95" s="215">
        <f>'2 Planning (Gap Survey)'!E33</f>
        <v>0</v>
      </c>
      <c r="G95" s="218" t="s">
        <v>113</v>
      </c>
      <c r="H95" s="226" t="s">
        <v>113</v>
      </c>
      <c r="I95" s="226"/>
      <c r="J95" s="226"/>
      <c r="K95" s="226"/>
      <c r="L95" s="226"/>
      <c r="M95" s="226"/>
      <c r="N95" s="226"/>
      <c r="O95" s="226"/>
      <c r="P95" s="226"/>
      <c r="Q95" s="226"/>
      <c r="R95" s="226"/>
      <c r="S95" s="226"/>
      <c r="T95" s="226"/>
      <c r="U95" s="226"/>
      <c r="V95" s="226"/>
    </row>
    <row r="96" spans="1:22" ht="28.15" customHeight="1" x14ac:dyDescent="0.25">
      <c r="A96" s="210"/>
      <c r="B96" s="222"/>
      <c r="C96" s="222"/>
      <c r="D96" s="213"/>
      <c r="E96" s="216"/>
      <c r="F96" s="216"/>
      <c r="G96" s="219"/>
      <c r="H96" s="15" t="s">
        <v>99</v>
      </c>
      <c r="I96" s="15" t="s">
        <v>209</v>
      </c>
      <c r="J96" s="15" t="s">
        <v>208</v>
      </c>
      <c r="K96" s="15" t="s">
        <v>99</v>
      </c>
      <c r="L96" s="15" t="s">
        <v>209</v>
      </c>
      <c r="M96" s="15" t="s">
        <v>208</v>
      </c>
      <c r="N96" s="15" t="s">
        <v>99</v>
      </c>
      <c r="O96" s="15" t="s">
        <v>209</v>
      </c>
      <c r="P96" s="15" t="s">
        <v>208</v>
      </c>
      <c r="Q96" s="15" t="s">
        <v>99</v>
      </c>
      <c r="R96" s="15" t="s">
        <v>209</v>
      </c>
      <c r="S96" s="15" t="s">
        <v>208</v>
      </c>
      <c r="T96" s="15" t="s">
        <v>99</v>
      </c>
      <c r="U96" s="15" t="s">
        <v>209</v>
      </c>
      <c r="V96" s="15" t="s">
        <v>208</v>
      </c>
    </row>
    <row r="97" spans="1:22" ht="50.1" customHeight="1" x14ac:dyDescent="0.25">
      <c r="A97" s="211"/>
      <c r="B97" s="223"/>
      <c r="C97" s="223"/>
      <c r="D97" s="214"/>
      <c r="E97" s="217"/>
      <c r="F97" s="217"/>
      <c r="G97" s="220"/>
      <c r="H97" s="16"/>
      <c r="I97" s="16"/>
      <c r="J97" s="16"/>
      <c r="K97" s="16"/>
      <c r="L97" s="16"/>
      <c r="M97" s="16"/>
      <c r="N97" s="16"/>
      <c r="O97" s="16"/>
      <c r="P97" s="16"/>
      <c r="Q97" s="16"/>
      <c r="R97" s="16"/>
      <c r="S97" s="16"/>
      <c r="T97" s="16"/>
      <c r="U97" s="16"/>
      <c r="V97" s="16"/>
    </row>
    <row r="98" spans="1:22" ht="50.1" customHeight="1" x14ac:dyDescent="0.25">
      <c r="A98" s="209" t="s">
        <v>110</v>
      </c>
      <c r="B98" s="221" t="s">
        <v>74</v>
      </c>
      <c r="C98" s="221" t="s">
        <v>77</v>
      </c>
      <c r="D98" s="212">
        <f>'2 Planning (Gap Survey)'!D41</f>
        <v>0</v>
      </c>
      <c r="E98" s="215" t="s">
        <v>215</v>
      </c>
      <c r="F98" s="215">
        <f>'2 Planning (Gap Survey)'!E41</f>
        <v>0</v>
      </c>
      <c r="G98" s="218" t="s">
        <v>113</v>
      </c>
      <c r="H98" s="226" t="s">
        <v>113</v>
      </c>
      <c r="I98" s="226"/>
      <c r="J98" s="226"/>
      <c r="K98" s="226"/>
      <c r="L98" s="226"/>
      <c r="M98" s="226"/>
      <c r="N98" s="226"/>
      <c r="O98" s="226"/>
      <c r="P98" s="226"/>
      <c r="Q98" s="226"/>
      <c r="R98" s="226"/>
      <c r="S98" s="226"/>
      <c r="T98" s="226"/>
      <c r="U98" s="226"/>
      <c r="V98" s="226"/>
    </row>
    <row r="99" spans="1:22" ht="28.15" customHeight="1" x14ac:dyDescent="0.25">
      <c r="A99" s="210"/>
      <c r="B99" s="222"/>
      <c r="C99" s="222"/>
      <c r="D99" s="213"/>
      <c r="E99" s="216"/>
      <c r="F99" s="216"/>
      <c r="G99" s="219"/>
      <c r="H99" s="15" t="s">
        <v>99</v>
      </c>
      <c r="I99" s="15" t="s">
        <v>209</v>
      </c>
      <c r="J99" s="15" t="s">
        <v>208</v>
      </c>
      <c r="K99" s="15" t="s">
        <v>99</v>
      </c>
      <c r="L99" s="15" t="s">
        <v>209</v>
      </c>
      <c r="M99" s="15" t="s">
        <v>208</v>
      </c>
      <c r="N99" s="15" t="s">
        <v>99</v>
      </c>
      <c r="O99" s="15" t="s">
        <v>209</v>
      </c>
      <c r="P99" s="15" t="s">
        <v>208</v>
      </c>
      <c r="Q99" s="15" t="s">
        <v>99</v>
      </c>
      <c r="R99" s="15" t="s">
        <v>209</v>
      </c>
      <c r="S99" s="15" t="s">
        <v>208</v>
      </c>
      <c r="T99" s="15" t="s">
        <v>99</v>
      </c>
      <c r="U99" s="15" t="s">
        <v>209</v>
      </c>
      <c r="V99" s="15" t="s">
        <v>208</v>
      </c>
    </row>
    <row r="100" spans="1:22" ht="50.1" customHeight="1" x14ac:dyDescent="0.25">
      <c r="A100" s="211"/>
      <c r="B100" s="223"/>
      <c r="C100" s="223"/>
      <c r="D100" s="214"/>
      <c r="E100" s="217"/>
      <c r="F100" s="217"/>
      <c r="G100" s="220"/>
      <c r="H100" s="16"/>
      <c r="I100" s="16"/>
      <c r="J100" s="16"/>
      <c r="K100" s="16"/>
      <c r="L100" s="16"/>
      <c r="M100" s="16"/>
      <c r="N100" s="16"/>
      <c r="O100" s="16"/>
      <c r="P100" s="16"/>
      <c r="Q100" s="16"/>
      <c r="R100" s="16"/>
      <c r="S100" s="16"/>
      <c r="T100" s="16"/>
      <c r="U100" s="16"/>
      <c r="V100" s="16"/>
    </row>
    <row r="101" spans="1:22" ht="50.1" customHeight="1" x14ac:dyDescent="0.25">
      <c r="A101" s="209" t="s">
        <v>110</v>
      </c>
      <c r="B101" s="242" t="s">
        <v>83</v>
      </c>
      <c r="C101" s="242" t="s">
        <v>85</v>
      </c>
      <c r="D101" s="212">
        <f>'2 Planning (Gap Survey)'!D50</f>
        <v>0</v>
      </c>
      <c r="E101" s="215" t="s">
        <v>216</v>
      </c>
      <c r="F101" s="215">
        <f>'2 Planning (Gap Survey)'!E50</f>
        <v>0</v>
      </c>
      <c r="G101" s="218" t="s">
        <v>113</v>
      </c>
      <c r="H101" s="226" t="s">
        <v>113</v>
      </c>
      <c r="I101" s="226"/>
      <c r="J101" s="226"/>
      <c r="K101" s="226"/>
      <c r="L101" s="226"/>
      <c r="M101" s="226"/>
      <c r="N101" s="226"/>
      <c r="O101" s="226"/>
      <c r="P101" s="226"/>
      <c r="Q101" s="226"/>
      <c r="R101" s="226"/>
      <c r="S101" s="226"/>
      <c r="T101" s="226"/>
      <c r="U101" s="226"/>
      <c r="V101" s="226"/>
    </row>
    <row r="102" spans="1:22" ht="28.15" customHeight="1" x14ac:dyDescent="0.25">
      <c r="A102" s="210"/>
      <c r="B102" s="243"/>
      <c r="C102" s="243"/>
      <c r="D102" s="213"/>
      <c r="E102" s="216"/>
      <c r="F102" s="216"/>
      <c r="G102" s="219"/>
      <c r="H102" s="15" t="s">
        <v>99</v>
      </c>
      <c r="I102" s="15" t="s">
        <v>209</v>
      </c>
      <c r="J102" s="15" t="s">
        <v>208</v>
      </c>
      <c r="K102" s="15" t="s">
        <v>99</v>
      </c>
      <c r="L102" s="15" t="s">
        <v>209</v>
      </c>
      <c r="M102" s="15" t="s">
        <v>208</v>
      </c>
      <c r="N102" s="15" t="s">
        <v>99</v>
      </c>
      <c r="O102" s="15" t="s">
        <v>209</v>
      </c>
      <c r="P102" s="15" t="s">
        <v>208</v>
      </c>
      <c r="Q102" s="15" t="s">
        <v>99</v>
      </c>
      <c r="R102" s="15" t="s">
        <v>209</v>
      </c>
      <c r="S102" s="15" t="s">
        <v>208</v>
      </c>
      <c r="T102" s="15" t="s">
        <v>99</v>
      </c>
      <c r="U102" s="15" t="s">
        <v>209</v>
      </c>
      <c r="V102" s="15" t="s">
        <v>208</v>
      </c>
    </row>
    <row r="103" spans="1:22" ht="50.1" customHeight="1" x14ac:dyDescent="0.25">
      <c r="A103" s="211"/>
      <c r="B103" s="244"/>
      <c r="C103" s="244"/>
      <c r="D103" s="214"/>
      <c r="E103" s="217"/>
      <c r="F103" s="217"/>
      <c r="G103" s="220"/>
      <c r="H103" s="16"/>
      <c r="I103" s="16"/>
      <c r="J103" s="16"/>
      <c r="K103" s="16"/>
      <c r="L103" s="16"/>
      <c r="M103" s="16"/>
      <c r="N103" s="16"/>
      <c r="O103" s="16"/>
      <c r="P103" s="16"/>
      <c r="Q103" s="16"/>
      <c r="R103" s="16"/>
      <c r="S103" s="16"/>
      <c r="T103" s="16"/>
      <c r="U103" s="16"/>
      <c r="V103" s="16"/>
    </row>
    <row r="104" spans="1:22" ht="50.1" customHeight="1" x14ac:dyDescent="0.25">
      <c r="A104" s="209" t="s">
        <v>110</v>
      </c>
      <c r="B104" s="242" t="s">
        <v>83</v>
      </c>
      <c r="C104" s="242" t="s">
        <v>86</v>
      </c>
      <c r="D104" s="212">
        <f>'2 Planning (Gap Survey)'!D51</f>
        <v>0</v>
      </c>
      <c r="E104" s="215" t="s">
        <v>217</v>
      </c>
      <c r="F104" s="215">
        <f>'2 Planning (Gap Survey)'!E51</f>
        <v>0</v>
      </c>
      <c r="G104" s="218" t="s">
        <v>113</v>
      </c>
      <c r="H104" s="226" t="s">
        <v>113</v>
      </c>
      <c r="I104" s="226"/>
      <c r="J104" s="226"/>
      <c r="K104" s="226"/>
      <c r="L104" s="226"/>
      <c r="M104" s="226"/>
      <c r="N104" s="226"/>
      <c r="O104" s="226"/>
      <c r="P104" s="226"/>
      <c r="Q104" s="226"/>
      <c r="R104" s="226"/>
      <c r="S104" s="226"/>
      <c r="T104" s="226"/>
      <c r="U104" s="226"/>
      <c r="V104" s="226"/>
    </row>
    <row r="105" spans="1:22" ht="28.15" customHeight="1" x14ac:dyDescent="0.25">
      <c r="A105" s="210"/>
      <c r="B105" s="243"/>
      <c r="C105" s="243"/>
      <c r="D105" s="213"/>
      <c r="E105" s="216"/>
      <c r="F105" s="216"/>
      <c r="G105" s="219"/>
      <c r="H105" s="15" t="s">
        <v>99</v>
      </c>
      <c r="I105" s="15" t="s">
        <v>209</v>
      </c>
      <c r="J105" s="15" t="s">
        <v>208</v>
      </c>
      <c r="K105" s="15" t="s">
        <v>99</v>
      </c>
      <c r="L105" s="15" t="s">
        <v>209</v>
      </c>
      <c r="M105" s="15" t="s">
        <v>208</v>
      </c>
      <c r="N105" s="15" t="s">
        <v>99</v>
      </c>
      <c r="O105" s="15" t="s">
        <v>209</v>
      </c>
      <c r="P105" s="15" t="s">
        <v>208</v>
      </c>
      <c r="Q105" s="15" t="s">
        <v>99</v>
      </c>
      <c r="R105" s="15" t="s">
        <v>209</v>
      </c>
      <c r="S105" s="15" t="s">
        <v>208</v>
      </c>
      <c r="T105" s="15" t="s">
        <v>99</v>
      </c>
      <c r="U105" s="15" t="s">
        <v>209</v>
      </c>
      <c r="V105" s="15" t="s">
        <v>208</v>
      </c>
    </row>
    <row r="106" spans="1:22" ht="50.1" customHeight="1" x14ac:dyDescent="0.25">
      <c r="A106" s="211"/>
      <c r="B106" s="244"/>
      <c r="C106" s="244"/>
      <c r="D106" s="214"/>
      <c r="E106" s="217"/>
      <c r="F106" s="217"/>
      <c r="G106" s="220"/>
      <c r="H106" s="16"/>
      <c r="I106" s="16"/>
      <c r="J106" s="16"/>
      <c r="K106" s="16"/>
      <c r="L106" s="16"/>
      <c r="M106" s="16"/>
      <c r="N106" s="16"/>
      <c r="O106" s="16"/>
      <c r="P106" s="16"/>
      <c r="Q106" s="16"/>
      <c r="R106" s="16"/>
      <c r="S106" s="16"/>
      <c r="T106" s="16"/>
      <c r="U106" s="16"/>
      <c r="V106" s="16"/>
    </row>
    <row r="107" spans="1:22" ht="50.1" customHeight="1" x14ac:dyDescent="0.25">
      <c r="A107" s="209" t="s">
        <v>110</v>
      </c>
      <c r="B107" s="242" t="s">
        <v>83</v>
      </c>
      <c r="C107" s="242" t="s">
        <v>87</v>
      </c>
      <c r="D107" s="212">
        <f>'2 Planning (Gap Survey)'!D52</f>
        <v>0</v>
      </c>
      <c r="E107" s="215" t="s">
        <v>218</v>
      </c>
      <c r="F107" s="215">
        <f>'2 Planning (Gap Survey)'!E52</f>
        <v>0</v>
      </c>
      <c r="G107" s="218" t="s">
        <v>113</v>
      </c>
      <c r="H107" s="226" t="s">
        <v>113</v>
      </c>
      <c r="I107" s="226"/>
      <c r="J107" s="226"/>
      <c r="K107" s="226"/>
      <c r="L107" s="226"/>
      <c r="M107" s="226"/>
      <c r="N107" s="226"/>
      <c r="O107" s="226"/>
      <c r="P107" s="226"/>
      <c r="Q107" s="226"/>
      <c r="R107" s="226"/>
      <c r="S107" s="226"/>
      <c r="T107" s="226"/>
      <c r="U107" s="226"/>
      <c r="V107" s="226"/>
    </row>
    <row r="108" spans="1:22" ht="28.15" customHeight="1" x14ac:dyDescent="0.25">
      <c r="A108" s="210"/>
      <c r="B108" s="243"/>
      <c r="C108" s="243"/>
      <c r="D108" s="213"/>
      <c r="E108" s="216"/>
      <c r="F108" s="216"/>
      <c r="G108" s="219"/>
      <c r="H108" s="15" t="s">
        <v>99</v>
      </c>
      <c r="I108" s="15" t="s">
        <v>209</v>
      </c>
      <c r="J108" s="15" t="s">
        <v>208</v>
      </c>
      <c r="K108" s="15" t="s">
        <v>99</v>
      </c>
      <c r="L108" s="15" t="s">
        <v>209</v>
      </c>
      <c r="M108" s="15" t="s">
        <v>208</v>
      </c>
      <c r="N108" s="15" t="s">
        <v>99</v>
      </c>
      <c r="O108" s="15" t="s">
        <v>209</v>
      </c>
      <c r="P108" s="15" t="s">
        <v>208</v>
      </c>
      <c r="Q108" s="15" t="s">
        <v>99</v>
      </c>
      <c r="R108" s="15" t="s">
        <v>209</v>
      </c>
      <c r="S108" s="15" t="s">
        <v>208</v>
      </c>
      <c r="T108" s="15" t="s">
        <v>99</v>
      </c>
      <c r="U108" s="15" t="s">
        <v>209</v>
      </c>
      <c r="V108" s="15" t="s">
        <v>208</v>
      </c>
    </row>
    <row r="109" spans="1:22" ht="50.1" customHeight="1" x14ac:dyDescent="0.25">
      <c r="A109" s="211"/>
      <c r="B109" s="244"/>
      <c r="C109" s="244"/>
      <c r="D109" s="214"/>
      <c r="E109" s="217"/>
      <c r="F109" s="217"/>
      <c r="G109" s="220"/>
      <c r="H109" s="16"/>
      <c r="I109" s="16"/>
      <c r="J109" s="16"/>
      <c r="K109" s="16"/>
      <c r="L109" s="16"/>
      <c r="M109" s="16"/>
      <c r="N109" s="16"/>
      <c r="O109" s="16"/>
      <c r="P109" s="16"/>
      <c r="Q109" s="16"/>
      <c r="R109" s="16"/>
      <c r="S109" s="16"/>
      <c r="T109" s="16"/>
      <c r="U109" s="16"/>
      <c r="V109" s="16"/>
    </row>
    <row r="110" spans="1:22" ht="50.1" customHeight="1" x14ac:dyDescent="0.25">
      <c r="A110" s="227" t="s">
        <v>110</v>
      </c>
      <c r="B110" s="238" t="s">
        <v>83</v>
      </c>
      <c r="C110" s="238" t="s">
        <v>88</v>
      </c>
      <c r="D110" s="224">
        <f>'2 Planning (Gap Survey)'!D53</f>
        <v>0</v>
      </c>
      <c r="E110" s="225" t="s">
        <v>219</v>
      </c>
      <c r="F110" s="225">
        <f>'2 Planning (Gap Survey)'!E53</f>
        <v>0</v>
      </c>
      <c r="G110" s="226" t="s">
        <v>113</v>
      </c>
      <c r="H110" s="226" t="s">
        <v>113</v>
      </c>
      <c r="I110" s="226"/>
      <c r="J110" s="226"/>
      <c r="K110" s="226"/>
      <c r="L110" s="226"/>
      <c r="M110" s="226"/>
      <c r="N110" s="226"/>
      <c r="O110" s="226"/>
      <c r="P110" s="226"/>
      <c r="Q110" s="226"/>
      <c r="R110" s="226"/>
      <c r="S110" s="226"/>
      <c r="T110" s="226"/>
      <c r="U110" s="226"/>
      <c r="V110" s="226"/>
    </row>
    <row r="111" spans="1:22" ht="28.15" customHeight="1" x14ac:dyDescent="0.25">
      <c r="A111" s="227"/>
      <c r="B111" s="238"/>
      <c r="C111" s="238"/>
      <c r="D111" s="224"/>
      <c r="E111" s="225"/>
      <c r="F111" s="225"/>
      <c r="G111" s="226"/>
      <c r="H111" s="15" t="s">
        <v>99</v>
      </c>
      <c r="I111" s="15" t="s">
        <v>209</v>
      </c>
      <c r="J111" s="15" t="s">
        <v>208</v>
      </c>
      <c r="K111" s="15" t="s">
        <v>99</v>
      </c>
      <c r="L111" s="15" t="s">
        <v>209</v>
      </c>
      <c r="M111" s="15" t="s">
        <v>208</v>
      </c>
      <c r="N111" s="15" t="s">
        <v>99</v>
      </c>
      <c r="O111" s="15" t="s">
        <v>209</v>
      </c>
      <c r="P111" s="15" t="s">
        <v>208</v>
      </c>
      <c r="Q111" s="15" t="s">
        <v>99</v>
      </c>
      <c r="R111" s="15" t="s">
        <v>209</v>
      </c>
      <c r="S111" s="15" t="s">
        <v>208</v>
      </c>
      <c r="T111" s="15" t="s">
        <v>99</v>
      </c>
      <c r="U111" s="15" t="s">
        <v>209</v>
      </c>
      <c r="V111" s="15" t="s">
        <v>208</v>
      </c>
    </row>
    <row r="112" spans="1:22" ht="50.1" customHeight="1" x14ac:dyDescent="0.25">
      <c r="A112" s="227"/>
      <c r="B112" s="238"/>
      <c r="C112" s="238"/>
      <c r="D112" s="224"/>
      <c r="E112" s="225"/>
      <c r="F112" s="225"/>
      <c r="G112" s="226"/>
      <c r="H112" s="16"/>
      <c r="I112" s="16"/>
      <c r="J112" s="16"/>
      <c r="K112" s="16"/>
      <c r="L112" s="16"/>
      <c r="M112" s="16"/>
      <c r="N112" s="16"/>
      <c r="O112" s="16"/>
      <c r="P112" s="16"/>
      <c r="Q112" s="16"/>
      <c r="R112" s="16"/>
      <c r="S112" s="16"/>
      <c r="T112" s="16"/>
      <c r="U112" s="16"/>
      <c r="V112" s="16"/>
    </row>
    <row r="113" spans="1:22" ht="50.1" customHeight="1" x14ac:dyDescent="0.25">
      <c r="A113" s="249" t="s">
        <v>108</v>
      </c>
      <c r="B113" s="249"/>
      <c r="C113" s="249"/>
      <c r="D113" s="249"/>
      <c r="E113" s="249"/>
      <c r="F113" s="249"/>
      <c r="G113" s="249"/>
      <c r="H113" s="249"/>
      <c r="I113" s="249"/>
      <c r="J113" s="249"/>
      <c r="K113" s="249"/>
      <c r="L113" s="249"/>
      <c r="M113" s="249"/>
      <c r="N113" s="249"/>
      <c r="O113" s="249"/>
      <c r="P113" s="249"/>
      <c r="Q113" s="249"/>
      <c r="R113" s="249"/>
      <c r="S113" s="249"/>
      <c r="T113" s="249"/>
      <c r="U113" s="249"/>
      <c r="V113" s="250"/>
    </row>
    <row r="114" spans="1:22" ht="50.1" customHeight="1" x14ac:dyDescent="0.25">
      <c r="A114" s="209" t="s">
        <v>108</v>
      </c>
      <c r="B114" s="212" t="s">
        <v>61</v>
      </c>
      <c r="C114" s="212" t="s">
        <v>10</v>
      </c>
      <c r="D114" s="212">
        <f>'2 Planning (Gap Survey)'!D18</f>
        <v>0</v>
      </c>
      <c r="E114" s="215" t="s">
        <v>241</v>
      </c>
      <c r="F114" s="215">
        <f>'2 Planning (Gap Survey)'!E18</f>
        <v>0</v>
      </c>
      <c r="G114" s="218" t="s">
        <v>113</v>
      </c>
      <c r="H114" s="226" t="s">
        <v>113</v>
      </c>
      <c r="I114" s="226"/>
      <c r="J114" s="226"/>
      <c r="K114" s="226"/>
      <c r="L114" s="226"/>
      <c r="M114" s="226"/>
      <c r="N114" s="226"/>
      <c r="O114" s="226"/>
      <c r="P114" s="226"/>
      <c r="Q114" s="226"/>
      <c r="R114" s="226"/>
      <c r="S114" s="226"/>
      <c r="T114" s="226"/>
      <c r="U114" s="226"/>
      <c r="V114" s="226"/>
    </row>
    <row r="115" spans="1:22" ht="28.15" customHeight="1" x14ac:dyDescent="0.25">
      <c r="A115" s="210"/>
      <c r="B115" s="213"/>
      <c r="C115" s="213"/>
      <c r="D115" s="213"/>
      <c r="E115" s="216"/>
      <c r="F115" s="216"/>
      <c r="G115" s="219"/>
      <c r="H115" s="15" t="s">
        <v>99</v>
      </c>
      <c r="I115" s="15" t="s">
        <v>209</v>
      </c>
      <c r="J115" s="15" t="s">
        <v>208</v>
      </c>
      <c r="K115" s="15" t="s">
        <v>99</v>
      </c>
      <c r="L115" s="15" t="s">
        <v>209</v>
      </c>
      <c r="M115" s="15" t="s">
        <v>208</v>
      </c>
      <c r="N115" s="15" t="s">
        <v>99</v>
      </c>
      <c r="O115" s="15" t="s">
        <v>209</v>
      </c>
      <c r="P115" s="15" t="s">
        <v>208</v>
      </c>
      <c r="Q115" s="15" t="s">
        <v>99</v>
      </c>
      <c r="R115" s="15" t="s">
        <v>209</v>
      </c>
      <c r="S115" s="15" t="s">
        <v>208</v>
      </c>
      <c r="T115" s="15" t="s">
        <v>99</v>
      </c>
      <c r="U115" s="15" t="s">
        <v>209</v>
      </c>
      <c r="V115" s="15" t="s">
        <v>208</v>
      </c>
    </row>
    <row r="116" spans="1:22" ht="50.1" customHeight="1" x14ac:dyDescent="0.25">
      <c r="A116" s="211"/>
      <c r="B116" s="214"/>
      <c r="C116" s="214"/>
      <c r="D116" s="214"/>
      <c r="E116" s="217"/>
      <c r="F116" s="217"/>
      <c r="G116" s="220"/>
      <c r="H116" s="16"/>
      <c r="I116" s="16"/>
      <c r="J116" s="16"/>
      <c r="K116" s="16"/>
      <c r="L116" s="16"/>
      <c r="M116" s="16"/>
      <c r="N116" s="16"/>
      <c r="O116" s="16"/>
      <c r="P116" s="16"/>
      <c r="Q116" s="16"/>
      <c r="R116" s="16"/>
      <c r="S116" s="16"/>
      <c r="T116" s="16"/>
      <c r="U116" s="16"/>
      <c r="V116" s="16"/>
    </row>
    <row r="117" spans="1:22" ht="50.1" customHeight="1" x14ac:dyDescent="0.25">
      <c r="A117" s="209" t="s">
        <v>108</v>
      </c>
      <c r="B117" s="221" t="s">
        <v>72</v>
      </c>
      <c r="C117" s="221" t="s">
        <v>21</v>
      </c>
      <c r="D117" s="212">
        <f>'2 Planning (Gap Survey)'!D38</f>
        <v>0</v>
      </c>
      <c r="E117" s="215" t="s">
        <v>240</v>
      </c>
      <c r="F117" s="215">
        <f>'2 Planning (Gap Survey)'!E38</f>
        <v>0</v>
      </c>
      <c r="G117" s="218" t="s">
        <v>113</v>
      </c>
      <c r="H117" s="226" t="s">
        <v>113</v>
      </c>
      <c r="I117" s="226"/>
      <c r="J117" s="226"/>
      <c r="K117" s="226"/>
      <c r="L117" s="226"/>
      <c r="M117" s="226"/>
      <c r="N117" s="226"/>
      <c r="O117" s="226"/>
      <c r="P117" s="226"/>
      <c r="Q117" s="226"/>
      <c r="R117" s="226"/>
      <c r="S117" s="226"/>
      <c r="T117" s="226"/>
      <c r="U117" s="226"/>
      <c r="V117" s="226"/>
    </row>
    <row r="118" spans="1:22" ht="28.15" customHeight="1" x14ac:dyDescent="0.25">
      <c r="A118" s="210"/>
      <c r="B118" s="222"/>
      <c r="C118" s="222"/>
      <c r="D118" s="213"/>
      <c r="E118" s="216"/>
      <c r="F118" s="216"/>
      <c r="G118" s="219"/>
      <c r="H118" s="15" t="s">
        <v>99</v>
      </c>
      <c r="I118" s="15" t="s">
        <v>209</v>
      </c>
      <c r="J118" s="15" t="s">
        <v>208</v>
      </c>
      <c r="K118" s="15" t="s">
        <v>99</v>
      </c>
      <c r="L118" s="15" t="s">
        <v>209</v>
      </c>
      <c r="M118" s="15" t="s">
        <v>208</v>
      </c>
      <c r="N118" s="15" t="s">
        <v>99</v>
      </c>
      <c r="O118" s="15" t="s">
        <v>209</v>
      </c>
      <c r="P118" s="15" t="s">
        <v>208</v>
      </c>
      <c r="Q118" s="15" t="s">
        <v>99</v>
      </c>
      <c r="R118" s="15" t="s">
        <v>209</v>
      </c>
      <c r="S118" s="15" t="s">
        <v>208</v>
      </c>
      <c r="T118" s="15" t="s">
        <v>99</v>
      </c>
      <c r="U118" s="15" t="s">
        <v>209</v>
      </c>
      <c r="V118" s="15" t="s">
        <v>208</v>
      </c>
    </row>
    <row r="119" spans="1:22" ht="50.1" customHeight="1" x14ac:dyDescent="0.25">
      <c r="A119" s="211"/>
      <c r="B119" s="223"/>
      <c r="C119" s="223"/>
      <c r="D119" s="214"/>
      <c r="E119" s="217"/>
      <c r="F119" s="217"/>
      <c r="G119" s="220"/>
      <c r="H119" s="16"/>
      <c r="I119" s="16"/>
      <c r="J119" s="16"/>
      <c r="K119" s="16"/>
      <c r="L119" s="16"/>
      <c r="M119" s="16"/>
      <c r="N119" s="16"/>
      <c r="O119" s="16"/>
      <c r="P119" s="16"/>
      <c r="Q119" s="16"/>
      <c r="R119" s="16"/>
      <c r="S119" s="16"/>
      <c r="T119" s="16"/>
      <c r="U119" s="16"/>
      <c r="V119" s="16"/>
    </row>
    <row r="120" spans="1:22" ht="50.1" customHeight="1" x14ac:dyDescent="0.25">
      <c r="A120" s="209" t="s">
        <v>108</v>
      </c>
      <c r="B120" s="232" t="s">
        <v>28</v>
      </c>
      <c r="C120" s="235" t="s">
        <v>90</v>
      </c>
      <c r="D120" s="212">
        <f>'2 Planning (Gap Survey)'!D55</f>
        <v>0</v>
      </c>
      <c r="E120" s="215" t="s">
        <v>239</v>
      </c>
      <c r="F120" s="215">
        <f>'2 Planning (Gap Survey)'!E55</f>
        <v>0</v>
      </c>
      <c r="G120" s="218" t="s">
        <v>113</v>
      </c>
      <c r="H120" s="226" t="s">
        <v>113</v>
      </c>
      <c r="I120" s="226"/>
      <c r="J120" s="226"/>
      <c r="K120" s="226"/>
      <c r="L120" s="226"/>
      <c r="M120" s="226"/>
      <c r="N120" s="226"/>
      <c r="O120" s="226"/>
      <c r="P120" s="226"/>
      <c r="Q120" s="226"/>
      <c r="R120" s="226"/>
      <c r="S120" s="226"/>
      <c r="T120" s="226"/>
      <c r="U120" s="226"/>
      <c r="V120" s="226"/>
    </row>
    <row r="121" spans="1:22" ht="28.15" customHeight="1" x14ac:dyDescent="0.25">
      <c r="A121" s="210"/>
      <c r="B121" s="233"/>
      <c r="C121" s="236"/>
      <c r="D121" s="213"/>
      <c r="E121" s="216"/>
      <c r="F121" s="216"/>
      <c r="G121" s="219"/>
      <c r="H121" s="15" t="s">
        <v>99</v>
      </c>
      <c r="I121" s="15" t="s">
        <v>209</v>
      </c>
      <c r="J121" s="15" t="s">
        <v>208</v>
      </c>
      <c r="K121" s="15" t="s">
        <v>99</v>
      </c>
      <c r="L121" s="15" t="s">
        <v>209</v>
      </c>
      <c r="M121" s="15" t="s">
        <v>208</v>
      </c>
      <c r="N121" s="15" t="s">
        <v>99</v>
      </c>
      <c r="O121" s="15" t="s">
        <v>209</v>
      </c>
      <c r="P121" s="15" t="s">
        <v>208</v>
      </c>
      <c r="Q121" s="15" t="s">
        <v>99</v>
      </c>
      <c r="R121" s="15" t="s">
        <v>209</v>
      </c>
      <c r="S121" s="15" t="s">
        <v>208</v>
      </c>
      <c r="T121" s="15" t="s">
        <v>99</v>
      </c>
      <c r="U121" s="15" t="s">
        <v>209</v>
      </c>
      <c r="V121" s="15" t="s">
        <v>208</v>
      </c>
    </row>
    <row r="122" spans="1:22" ht="50.1" customHeight="1" x14ac:dyDescent="0.25">
      <c r="A122" s="211"/>
      <c r="B122" s="234"/>
      <c r="C122" s="237"/>
      <c r="D122" s="214"/>
      <c r="E122" s="217"/>
      <c r="F122" s="217"/>
      <c r="G122" s="220"/>
      <c r="H122" s="16"/>
      <c r="I122" s="16"/>
      <c r="J122" s="16"/>
      <c r="K122" s="16"/>
      <c r="L122" s="16"/>
      <c r="M122" s="16"/>
      <c r="N122" s="16"/>
      <c r="O122" s="16"/>
      <c r="P122" s="16"/>
      <c r="Q122" s="16"/>
      <c r="R122" s="16"/>
      <c r="S122" s="16"/>
      <c r="T122" s="16"/>
      <c r="U122" s="16"/>
      <c r="V122" s="16"/>
    </row>
    <row r="123" spans="1:22" ht="50.1" customHeight="1" x14ac:dyDescent="0.25">
      <c r="A123" s="209" t="s">
        <v>108</v>
      </c>
      <c r="B123" s="232" t="s">
        <v>28</v>
      </c>
      <c r="C123" s="235" t="s">
        <v>91</v>
      </c>
      <c r="D123" s="212">
        <f>'2 Planning (Gap Survey)'!D56</f>
        <v>0</v>
      </c>
      <c r="E123" s="215" t="s">
        <v>238</v>
      </c>
      <c r="F123" s="215">
        <f>'2 Planning (Gap Survey)'!E56</f>
        <v>0</v>
      </c>
      <c r="G123" s="218" t="s">
        <v>113</v>
      </c>
      <c r="H123" s="226" t="s">
        <v>113</v>
      </c>
      <c r="I123" s="226"/>
      <c r="J123" s="226"/>
      <c r="K123" s="226"/>
      <c r="L123" s="226"/>
      <c r="M123" s="226"/>
      <c r="N123" s="226"/>
      <c r="O123" s="226"/>
      <c r="P123" s="226"/>
      <c r="Q123" s="226"/>
      <c r="R123" s="226"/>
      <c r="S123" s="226"/>
      <c r="T123" s="226"/>
      <c r="U123" s="226"/>
      <c r="V123" s="226"/>
    </row>
    <row r="124" spans="1:22" ht="28.15" customHeight="1" x14ac:dyDescent="0.25">
      <c r="A124" s="210"/>
      <c r="B124" s="233"/>
      <c r="C124" s="236"/>
      <c r="D124" s="213"/>
      <c r="E124" s="216"/>
      <c r="F124" s="216"/>
      <c r="G124" s="219"/>
      <c r="H124" s="15" t="s">
        <v>99</v>
      </c>
      <c r="I124" s="15" t="s">
        <v>209</v>
      </c>
      <c r="J124" s="15" t="s">
        <v>208</v>
      </c>
      <c r="K124" s="15" t="s">
        <v>99</v>
      </c>
      <c r="L124" s="15" t="s">
        <v>209</v>
      </c>
      <c r="M124" s="15" t="s">
        <v>208</v>
      </c>
      <c r="N124" s="15" t="s">
        <v>99</v>
      </c>
      <c r="O124" s="15" t="s">
        <v>209</v>
      </c>
      <c r="P124" s="15" t="s">
        <v>208</v>
      </c>
      <c r="Q124" s="15" t="s">
        <v>99</v>
      </c>
      <c r="R124" s="15" t="s">
        <v>209</v>
      </c>
      <c r="S124" s="15" t="s">
        <v>208</v>
      </c>
      <c r="T124" s="15" t="s">
        <v>99</v>
      </c>
      <c r="U124" s="15" t="s">
        <v>209</v>
      </c>
      <c r="V124" s="15" t="s">
        <v>208</v>
      </c>
    </row>
    <row r="125" spans="1:22" ht="50.1" customHeight="1" x14ac:dyDescent="0.25">
      <c r="A125" s="211"/>
      <c r="B125" s="234"/>
      <c r="C125" s="237"/>
      <c r="D125" s="214"/>
      <c r="E125" s="217"/>
      <c r="F125" s="217"/>
      <c r="G125" s="220"/>
      <c r="H125" s="16"/>
      <c r="I125" s="16"/>
      <c r="J125" s="16"/>
      <c r="K125" s="16"/>
      <c r="L125" s="16"/>
      <c r="M125" s="16"/>
      <c r="N125" s="16"/>
      <c r="O125" s="16"/>
      <c r="P125" s="16"/>
      <c r="Q125" s="16"/>
      <c r="R125" s="16"/>
      <c r="S125" s="16"/>
      <c r="T125" s="16"/>
      <c r="U125" s="16"/>
      <c r="V125" s="16"/>
    </row>
    <row r="126" spans="1:22" ht="50.1" customHeight="1" x14ac:dyDescent="0.25">
      <c r="A126" s="209" t="s">
        <v>108</v>
      </c>
      <c r="B126" s="232" t="s">
        <v>28</v>
      </c>
      <c r="C126" s="235" t="s">
        <v>92</v>
      </c>
      <c r="D126" s="212">
        <f>'2 Planning (Gap Survey)'!D57</f>
        <v>0</v>
      </c>
      <c r="E126" s="215" t="s">
        <v>237</v>
      </c>
      <c r="F126" s="215">
        <f>'2 Planning (Gap Survey)'!E57</f>
        <v>0</v>
      </c>
      <c r="G126" s="218" t="s">
        <v>113</v>
      </c>
      <c r="H126" s="226" t="s">
        <v>113</v>
      </c>
      <c r="I126" s="226"/>
      <c r="J126" s="226"/>
      <c r="K126" s="226"/>
      <c r="L126" s="226"/>
      <c r="M126" s="226"/>
      <c r="N126" s="226"/>
      <c r="O126" s="226"/>
      <c r="P126" s="226"/>
      <c r="Q126" s="226"/>
      <c r="R126" s="226"/>
      <c r="S126" s="226"/>
      <c r="T126" s="226"/>
      <c r="U126" s="226"/>
      <c r="V126" s="226"/>
    </row>
    <row r="127" spans="1:22" ht="28.15" customHeight="1" x14ac:dyDescent="0.25">
      <c r="A127" s="210"/>
      <c r="B127" s="233"/>
      <c r="C127" s="236"/>
      <c r="D127" s="213"/>
      <c r="E127" s="216"/>
      <c r="F127" s="216"/>
      <c r="G127" s="219"/>
      <c r="H127" s="15" t="s">
        <v>99</v>
      </c>
      <c r="I127" s="15" t="s">
        <v>209</v>
      </c>
      <c r="J127" s="15" t="s">
        <v>208</v>
      </c>
      <c r="K127" s="15" t="s">
        <v>99</v>
      </c>
      <c r="L127" s="15" t="s">
        <v>209</v>
      </c>
      <c r="M127" s="15" t="s">
        <v>208</v>
      </c>
      <c r="N127" s="15" t="s">
        <v>99</v>
      </c>
      <c r="O127" s="15" t="s">
        <v>209</v>
      </c>
      <c r="P127" s="15" t="s">
        <v>208</v>
      </c>
      <c r="Q127" s="15" t="s">
        <v>99</v>
      </c>
      <c r="R127" s="15" t="s">
        <v>209</v>
      </c>
      <c r="S127" s="15" t="s">
        <v>208</v>
      </c>
      <c r="T127" s="15" t="s">
        <v>99</v>
      </c>
      <c r="U127" s="15" t="s">
        <v>209</v>
      </c>
      <c r="V127" s="15" t="s">
        <v>208</v>
      </c>
    </row>
    <row r="128" spans="1:22" ht="50.1" customHeight="1" x14ac:dyDescent="0.25">
      <c r="A128" s="211"/>
      <c r="B128" s="234"/>
      <c r="C128" s="237"/>
      <c r="D128" s="214"/>
      <c r="E128" s="217"/>
      <c r="F128" s="217"/>
      <c r="G128" s="220"/>
      <c r="H128" s="16"/>
      <c r="I128" s="16"/>
      <c r="J128" s="16"/>
      <c r="K128" s="16"/>
      <c r="L128" s="16"/>
      <c r="M128" s="16"/>
      <c r="N128" s="16"/>
      <c r="O128" s="16"/>
      <c r="P128" s="16"/>
      <c r="Q128" s="16"/>
      <c r="R128" s="16"/>
      <c r="S128" s="16"/>
      <c r="T128" s="16"/>
      <c r="U128" s="16"/>
      <c r="V128" s="16"/>
    </row>
    <row r="129" spans="1:22" ht="50.1" customHeight="1" x14ac:dyDescent="0.25">
      <c r="A129" s="227" t="s">
        <v>108</v>
      </c>
      <c r="B129" s="229" t="s">
        <v>28</v>
      </c>
      <c r="C129" s="229" t="s">
        <v>93</v>
      </c>
      <c r="D129" s="224">
        <f>'2 Planning (Gap Survey)'!D58</f>
        <v>0</v>
      </c>
      <c r="E129" s="225" t="s">
        <v>236</v>
      </c>
      <c r="F129" s="225">
        <f>'2 Planning (Gap Survey)'!E58</f>
        <v>0</v>
      </c>
      <c r="G129" s="226" t="s">
        <v>113</v>
      </c>
      <c r="H129" s="226" t="s">
        <v>113</v>
      </c>
      <c r="I129" s="226"/>
      <c r="J129" s="226"/>
      <c r="K129" s="226"/>
      <c r="L129" s="226"/>
      <c r="M129" s="226"/>
      <c r="N129" s="226"/>
      <c r="O129" s="226"/>
      <c r="P129" s="226"/>
      <c r="Q129" s="226"/>
      <c r="R129" s="226"/>
      <c r="S129" s="226"/>
      <c r="T129" s="226"/>
      <c r="U129" s="226"/>
      <c r="V129" s="226"/>
    </row>
    <row r="130" spans="1:22" ht="28.15" customHeight="1" x14ac:dyDescent="0.25">
      <c r="A130" s="227"/>
      <c r="B130" s="229"/>
      <c r="C130" s="229"/>
      <c r="D130" s="224"/>
      <c r="E130" s="225"/>
      <c r="F130" s="225"/>
      <c r="G130" s="226"/>
      <c r="H130" s="15" t="s">
        <v>99</v>
      </c>
      <c r="I130" s="15" t="s">
        <v>209</v>
      </c>
      <c r="J130" s="15" t="s">
        <v>208</v>
      </c>
      <c r="K130" s="15" t="s">
        <v>99</v>
      </c>
      <c r="L130" s="15" t="s">
        <v>209</v>
      </c>
      <c r="M130" s="15" t="s">
        <v>208</v>
      </c>
      <c r="N130" s="15" t="s">
        <v>99</v>
      </c>
      <c r="O130" s="15" t="s">
        <v>209</v>
      </c>
      <c r="P130" s="15" t="s">
        <v>208</v>
      </c>
      <c r="Q130" s="15" t="s">
        <v>99</v>
      </c>
      <c r="R130" s="15" t="s">
        <v>209</v>
      </c>
      <c r="S130" s="15" t="s">
        <v>208</v>
      </c>
      <c r="T130" s="15" t="s">
        <v>99</v>
      </c>
      <c r="U130" s="15" t="s">
        <v>209</v>
      </c>
      <c r="V130" s="15" t="s">
        <v>208</v>
      </c>
    </row>
    <row r="131" spans="1:22" ht="91.15" customHeight="1" x14ac:dyDescent="0.25">
      <c r="A131" s="227"/>
      <c r="B131" s="229"/>
      <c r="C131" s="229"/>
      <c r="D131" s="224"/>
      <c r="E131" s="225"/>
      <c r="F131" s="225"/>
      <c r="G131" s="226"/>
      <c r="H131" s="16"/>
      <c r="I131" s="16"/>
      <c r="J131" s="16"/>
      <c r="K131" s="16"/>
      <c r="L131" s="16"/>
      <c r="M131" s="16"/>
      <c r="N131" s="16"/>
      <c r="O131" s="16"/>
      <c r="P131" s="16"/>
      <c r="Q131" s="16"/>
      <c r="R131" s="16"/>
      <c r="S131" s="16"/>
      <c r="T131" s="16"/>
      <c r="U131" s="16"/>
      <c r="V131" s="16"/>
    </row>
    <row r="132" spans="1:22" ht="50.1" customHeight="1" x14ac:dyDescent="0.25">
      <c r="A132" s="230" t="s">
        <v>49</v>
      </c>
      <c r="B132" s="230"/>
      <c r="C132" s="230"/>
      <c r="D132" s="230"/>
      <c r="E132" s="230"/>
      <c r="F132" s="230"/>
      <c r="G132" s="230"/>
      <c r="H132" s="230"/>
      <c r="I132" s="230"/>
      <c r="J132" s="230"/>
      <c r="K132" s="230"/>
      <c r="L132" s="230"/>
      <c r="M132" s="230"/>
      <c r="N132" s="230"/>
      <c r="O132" s="230"/>
      <c r="P132" s="230"/>
      <c r="Q132" s="230"/>
      <c r="R132" s="230"/>
      <c r="S132" s="230"/>
      <c r="T132" s="230"/>
      <c r="U132" s="230"/>
      <c r="V132" s="231"/>
    </row>
    <row r="133" spans="1:22" ht="50.1" customHeight="1" x14ac:dyDescent="0.25">
      <c r="A133" s="209" t="s">
        <v>49</v>
      </c>
      <c r="B133" s="212" t="s">
        <v>61</v>
      </c>
      <c r="C133" s="212" t="s">
        <v>67</v>
      </c>
      <c r="D133" s="212">
        <f>'2 Planning (Gap Survey)'!D19</f>
        <v>0</v>
      </c>
      <c r="E133" s="215" t="s">
        <v>247</v>
      </c>
      <c r="F133" s="215">
        <f>'2 Planning (Gap Survey)'!E19</f>
        <v>0</v>
      </c>
      <c r="G133" s="218" t="s">
        <v>113</v>
      </c>
      <c r="H133" s="226" t="s">
        <v>113</v>
      </c>
      <c r="I133" s="226"/>
      <c r="J133" s="226"/>
      <c r="K133" s="226"/>
      <c r="L133" s="226"/>
      <c r="M133" s="226"/>
      <c r="N133" s="226"/>
      <c r="O133" s="226"/>
      <c r="P133" s="226"/>
      <c r="Q133" s="226"/>
      <c r="R133" s="226"/>
      <c r="S133" s="226"/>
      <c r="T133" s="226"/>
      <c r="U133" s="226"/>
      <c r="V133" s="226"/>
    </row>
    <row r="134" spans="1:22" ht="28.15" customHeight="1" x14ac:dyDescent="0.25">
      <c r="A134" s="210"/>
      <c r="B134" s="213"/>
      <c r="C134" s="213"/>
      <c r="D134" s="213"/>
      <c r="E134" s="216"/>
      <c r="F134" s="216"/>
      <c r="G134" s="219"/>
      <c r="H134" s="15" t="s">
        <v>99</v>
      </c>
      <c r="I134" s="15" t="s">
        <v>209</v>
      </c>
      <c r="J134" s="15" t="s">
        <v>208</v>
      </c>
      <c r="K134" s="15" t="s">
        <v>99</v>
      </c>
      <c r="L134" s="15" t="s">
        <v>209</v>
      </c>
      <c r="M134" s="15" t="s">
        <v>208</v>
      </c>
      <c r="N134" s="15" t="s">
        <v>99</v>
      </c>
      <c r="O134" s="15" t="s">
        <v>209</v>
      </c>
      <c r="P134" s="15" t="s">
        <v>208</v>
      </c>
      <c r="Q134" s="15" t="s">
        <v>99</v>
      </c>
      <c r="R134" s="15" t="s">
        <v>209</v>
      </c>
      <c r="S134" s="15" t="s">
        <v>208</v>
      </c>
      <c r="T134" s="15" t="s">
        <v>99</v>
      </c>
      <c r="U134" s="15" t="s">
        <v>209</v>
      </c>
      <c r="V134" s="15" t="s">
        <v>208</v>
      </c>
    </row>
    <row r="135" spans="1:22" ht="50.1" customHeight="1" x14ac:dyDescent="0.25">
      <c r="A135" s="211"/>
      <c r="B135" s="214"/>
      <c r="C135" s="214"/>
      <c r="D135" s="214"/>
      <c r="E135" s="217"/>
      <c r="F135" s="217"/>
      <c r="G135" s="220"/>
      <c r="H135" s="16"/>
      <c r="I135" s="16"/>
      <c r="J135" s="16"/>
      <c r="K135" s="16"/>
      <c r="L135" s="16"/>
      <c r="M135" s="16"/>
      <c r="N135" s="16"/>
      <c r="O135" s="16"/>
      <c r="P135" s="16"/>
      <c r="Q135" s="16"/>
      <c r="R135" s="16"/>
      <c r="S135" s="16"/>
      <c r="T135" s="16"/>
      <c r="U135" s="16"/>
      <c r="V135" s="16"/>
    </row>
    <row r="136" spans="1:22" ht="50.1" customHeight="1" x14ac:dyDescent="0.25">
      <c r="A136" s="209" t="s">
        <v>49</v>
      </c>
      <c r="B136" s="212" t="s">
        <v>61</v>
      </c>
      <c r="C136" s="212" t="s">
        <v>14</v>
      </c>
      <c r="D136" s="212">
        <f>'2 Planning (Gap Survey)'!D22</f>
        <v>0</v>
      </c>
      <c r="E136" s="215" t="s">
        <v>242</v>
      </c>
      <c r="F136" s="215">
        <f>'2 Planning (Gap Survey)'!E12</f>
        <v>0</v>
      </c>
      <c r="G136" s="218" t="s">
        <v>113</v>
      </c>
      <c r="H136" s="226" t="s">
        <v>113</v>
      </c>
      <c r="I136" s="226"/>
      <c r="J136" s="226"/>
      <c r="K136" s="226"/>
      <c r="L136" s="226"/>
      <c r="M136" s="226"/>
      <c r="N136" s="226"/>
      <c r="O136" s="226"/>
      <c r="P136" s="226"/>
      <c r="Q136" s="226"/>
      <c r="R136" s="226"/>
      <c r="S136" s="226"/>
      <c r="T136" s="226"/>
      <c r="U136" s="226"/>
      <c r="V136" s="226"/>
    </row>
    <row r="137" spans="1:22" ht="28.15" customHeight="1" x14ac:dyDescent="0.25">
      <c r="A137" s="210"/>
      <c r="B137" s="213"/>
      <c r="C137" s="213"/>
      <c r="D137" s="213"/>
      <c r="E137" s="216"/>
      <c r="F137" s="216"/>
      <c r="G137" s="219"/>
      <c r="H137" s="15" t="s">
        <v>99</v>
      </c>
      <c r="I137" s="15" t="s">
        <v>209</v>
      </c>
      <c r="J137" s="15" t="s">
        <v>208</v>
      </c>
      <c r="K137" s="15" t="s">
        <v>99</v>
      </c>
      <c r="L137" s="15" t="s">
        <v>209</v>
      </c>
      <c r="M137" s="15" t="s">
        <v>208</v>
      </c>
      <c r="N137" s="15" t="s">
        <v>99</v>
      </c>
      <c r="O137" s="15" t="s">
        <v>209</v>
      </c>
      <c r="P137" s="15" t="s">
        <v>208</v>
      </c>
      <c r="Q137" s="15" t="s">
        <v>99</v>
      </c>
      <c r="R137" s="15" t="s">
        <v>209</v>
      </c>
      <c r="S137" s="15" t="s">
        <v>208</v>
      </c>
      <c r="T137" s="15" t="s">
        <v>99</v>
      </c>
      <c r="U137" s="15" t="s">
        <v>209</v>
      </c>
      <c r="V137" s="15" t="s">
        <v>208</v>
      </c>
    </row>
    <row r="138" spans="1:22" ht="50.1" customHeight="1" x14ac:dyDescent="0.25">
      <c r="A138" s="211"/>
      <c r="B138" s="214"/>
      <c r="C138" s="214"/>
      <c r="D138" s="214"/>
      <c r="E138" s="217"/>
      <c r="F138" s="217"/>
      <c r="G138" s="220"/>
      <c r="H138" s="16"/>
      <c r="I138" s="16"/>
      <c r="J138" s="16"/>
      <c r="K138" s="16"/>
      <c r="L138" s="16"/>
      <c r="M138" s="16"/>
      <c r="N138" s="16"/>
      <c r="O138" s="16"/>
      <c r="P138" s="16"/>
      <c r="Q138" s="16"/>
      <c r="R138" s="16"/>
      <c r="S138" s="16"/>
      <c r="T138" s="16"/>
      <c r="U138" s="16"/>
      <c r="V138" s="16"/>
    </row>
    <row r="139" spans="1:22" ht="50.1" customHeight="1" x14ac:dyDescent="0.25">
      <c r="A139" s="209" t="s">
        <v>49</v>
      </c>
      <c r="B139" s="221" t="s">
        <v>61</v>
      </c>
      <c r="C139" s="221" t="s">
        <v>16</v>
      </c>
      <c r="D139" s="212">
        <f>'2 Planning (Gap Survey)'!D23</f>
        <v>0</v>
      </c>
      <c r="E139" s="215" t="s">
        <v>243</v>
      </c>
      <c r="F139" s="215">
        <f>'2 Planning (Gap Survey)'!E23</f>
        <v>0</v>
      </c>
      <c r="G139" s="218" t="s">
        <v>113</v>
      </c>
      <c r="H139" s="226" t="s">
        <v>113</v>
      </c>
      <c r="I139" s="226"/>
      <c r="J139" s="226"/>
      <c r="K139" s="226"/>
      <c r="L139" s="226"/>
      <c r="M139" s="226"/>
      <c r="N139" s="226"/>
      <c r="O139" s="226"/>
      <c r="P139" s="226"/>
      <c r="Q139" s="226"/>
      <c r="R139" s="226"/>
      <c r="S139" s="226"/>
      <c r="T139" s="226"/>
      <c r="U139" s="226"/>
      <c r="V139" s="226"/>
    </row>
    <row r="140" spans="1:22" ht="28.15" customHeight="1" x14ac:dyDescent="0.25">
      <c r="A140" s="210"/>
      <c r="B140" s="222"/>
      <c r="C140" s="222"/>
      <c r="D140" s="213"/>
      <c r="E140" s="216"/>
      <c r="F140" s="216"/>
      <c r="G140" s="219"/>
      <c r="H140" s="15" t="s">
        <v>99</v>
      </c>
      <c r="I140" s="15" t="s">
        <v>209</v>
      </c>
      <c r="J140" s="15" t="s">
        <v>208</v>
      </c>
      <c r="K140" s="15" t="s">
        <v>99</v>
      </c>
      <c r="L140" s="15" t="s">
        <v>209</v>
      </c>
      <c r="M140" s="15" t="s">
        <v>208</v>
      </c>
      <c r="N140" s="15" t="s">
        <v>99</v>
      </c>
      <c r="O140" s="15" t="s">
        <v>209</v>
      </c>
      <c r="P140" s="15" t="s">
        <v>208</v>
      </c>
      <c r="Q140" s="15" t="s">
        <v>99</v>
      </c>
      <c r="R140" s="15" t="s">
        <v>209</v>
      </c>
      <c r="S140" s="15" t="s">
        <v>208</v>
      </c>
      <c r="T140" s="15" t="s">
        <v>99</v>
      </c>
      <c r="U140" s="15" t="s">
        <v>209</v>
      </c>
      <c r="V140" s="15" t="s">
        <v>208</v>
      </c>
    </row>
    <row r="141" spans="1:22" ht="50.1" customHeight="1" x14ac:dyDescent="0.25">
      <c r="A141" s="211"/>
      <c r="B141" s="223"/>
      <c r="C141" s="223"/>
      <c r="D141" s="214"/>
      <c r="E141" s="217"/>
      <c r="F141" s="217"/>
      <c r="G141" s="220"/>
      <c r="H141" s="16"/>
      <c r="I141" s="16"/>
      <c r="J141" s="16"/>
      <c r="K141" s="16"/>
      <c r="L141" s="16"/>
      <c r="M141" s="16"/>
      <c r="N141" s="16"/>
      <c r="O141" s="16"/>
      <c r="P141" s="16"/>
      <c r="Q141" s="16"/>
      <c r="R141" s="16"/>
      <c r="S141" s="16"/>
      <c r="T141" s="16"/>
      <c r="U141" s="16"/>
      <c r="V141" s="16"/>
    </row>
    <row r="142" spans="1:22" ht="50.1" customHeight="1" x14ac:dyDescent="0.25">
      <c r="A142" s="209" t="s">
        <v>49</v>
      </c>
      <c r="B142" s="221" t="s">
        <v>72</v>
      </c>
      <c r="C142" s="221" t="s">
        <v>19</v>
      </c>
      <c r="D142" s="212">
        <f>'2 Planning (Gap Survey)'!D36</f>
        <v>0</v>
      </c>
      <c r="E142" s="215" t="s">
        <v>244</v>
      </c>
      <c r="F142" s="215">
        <f>'2 Planning (Gap Survey)'!E36</f>
        <v>0</v>
      </c>
      <c r="G142" s="218" t="s">
        <v>113</v>
      </c>
      <c r="H142" s="226" t="s">
        <v>113</v>
      </c>
      <c r="I142" s="226"/>
      <c r="J142" s="226"/>
      <c r="K142" s="226"/>
      <c r="L142" s="226"/>
      <c r="M142" s="226"/>
      <c r="N142" s="226"/>
      <c r="O142" s="226"/>
      <c r="P142" s="226"/>
      <c r="Q142" s="226"/>
      <c r="R142" s="226"/>
      <c r="S142" s="226"/>
      <c r="T142" s="226"/>
      <c r="U142" s="226"/>
      <c r="V142" s="226"/>
    </row>
    <row r="143" spans="1:22" ht="28.15" customHeight="1" x14ac:dyDescent="0.25">
      <c r="A143" s="210"/>
      <c r="B143" s="222"/>
      <c r="C143" s="222"/>
      <c r="D143" s="213"/>
      <c r="E143" s="216"/>
      <c r="F143" s="216"/>
      <c r="G143" s="219"/>
      <c r="H143" s="15" t="s">
        <v>99</v>
      </c>
      <c r="I143" s="15" t="s">
        <v>209</v>
      </c>
      <c r="J143" s="15" t="s">
        <v>208</v>
      </c>
      <c r="K143" s="15" t="s">
        <v>99</v>
      </c>
      <c r="L143" s="15" t="s">
        <v>209</v>
      </c>
      <c r="M143" s="15" t="s">
        <v>208</v>
      </c>
      <c r="N143" s="15" t="s">
        <v>99</v>
      </c>
      <c r="O143" s="15" t="s">
        <v>209</v>
      </c>
      <c r="P143" s="15" t="s">
        <v>208</v>
      </c>
      <c r="Q143" s="15" t="s">
        <v>99</v>
      </c>
      <c r="R143" s="15" t="s">
        <v>209</v>
      </c>
      <c r="S143" s="15" t="s">
        <v>208</v>
      </c>
      <c r="T143" s="15" t="s">
        <v>99</v>
      </c>
      <c r="U143" s="15" t="s">
        <v>209</v>
      </c>
      <c r="V143" s="15" t="s">
        <v>208</v>
      </c>
    </row>
    <row r="144" spans="1:22" ht="50.1" customHeight="1" x14ac:dyDescent="0.25">
      <c r="A144" s="211"/>
      <c r="B144" s="223"/>
      <c r="C144" s="223"/>
      <c r="D144" s="214"/>
      <c r="E144" s="217"/>
      <c r="F144" s="217"/>
      <c r="G144" s="220"/>
      <c r="H144" s="16"/>
      <c r="I144" s="16"/>
      <c r="J144" s="16"/>
      <c r="K144" s="16"/>
      <c r="L144" s="16"/>
      <c r="M144" s="16"/>
      <c r="N144" s="16"/>
      <c r="O144" s="16"/>
      <c r="P144" s="16"/>
      <c r="Q144" s="16"/>
      <c r="R144" s="16"/>
      <c r="S144" s="16"/>
      <c r="T144" s="16"/>
      <c r="U144" s="16"/>
      <c r="V144" s="16"/>
    </row>
    <row r="145" spans="1:22" ht="50.1" customHeight="1" x14ac:dyDescent="0.25">
      <c r="A145" s="209" t="s">
        <v>49</v>
      </c>
      <c r="B145" s="221" t="s">
        <v>72</v>
      </c>
      <c r="C145" s="221" t="s">
        <v>20</v>
      </c>
      <c r="D145" s="212">
        <f>'2 Planning (Gap Survey)'!D37</f>
        <v>0</v>
      </c>
      <c r="E145" s="215" t="s">
        <v>245</v>
      </c>
      <c r="F145" s="215">
        <f>'2 Planning (Gap Survey)'!E37</f>
        <v>0</v>
      </c>
      <c r="G145" s="218" t="s">
        <v>113</v>
      </c>
      <c r="H145" s="226" t="s">
        <v>113</v>
      </c>
      <c r="I145" s="226"/>
      <c r="J145" s="226"/>
      <c r="K145" s="226"/>
      <c r="L145" s="226"/>
      <c r="M145" s="226"/>
      <c r="N145" s="226"/>
      <c r="O145" s="226"/>
      <c r="P145" s="226"/>
      <c r="Q145" s="226"/>
      <c r="R145" s="226"/>
      <c r="S145" s="226"/>
      <c r="T145" s="226"/>
      <c r="U145" s="226"/>
      <c r="V145" s="226"/>
    </row>
    <row r="146" spans="1:22" ht="28.15" customHeight="1" x14ac:dyDescent="0.25">
      <c r="A146" s="210"/>
      <c r="B146" s="222"/>
      <c r="C146" s="222"/>
      <c r="D146" s="213"/>
      <c r="E146" s="216"/>
      <c r="F146" s="216"/>
      <c r="G146" s="219"/>
      <c r="H146" s="15" t="s">
        <v>99</v>
      </c>
      <c r="I146" s="15" t="s">
        <v>209</v>
      </c>
      <c r="J146" s="15" t="s">
        <v>208</v>
      </c>
      <c r="K146" s="15" t="s">
        <v>99</v>
      </c>
      <c r="L146" s="15" t="s">
        <v>209</v>
      </c>
      <c r="M146" s="15" t="s">
        <v>208</v>
      </c>
      <c r="N146" s="15" t="s">
        <v>99</v>
      </c>
      <c r="O146" s="15" t="s">
        <v>209</v>
      </c>
      <c r="P146" s="15" t="s">
        <v>208</v>
      </c>
      <c r="Q146" s="15" t="s">
        <v>99</v>
      </c>
      <c r="R146" s="15" t="s">
        <v>209</v>
      </c>
      <c r="S146" s="15" t="s">
        <v>208</v>
      </c>
      <c r="T146" s="15" t="s">
        <v>99</v>
      </c>
      <c r="U146" s="15" t="s">
        <v>209</v>
      </c>
      <c r="V146" s="15" t="s">
        <v>208</v>
      </c>
    </row>
    <row r="147" spans="1:22" ht="50.1" customHeight="1" x14ac:dyDescent="0.25">
      <c r="A147" s="211"/>
      <c r="B147" s="223"/>
      <c r="C147" s="223"/>
      <c r="D147" s="214"/>
      <c r="E147" s="217"/>
      <c r="F147" s="217"/>
      <c r="G147" s="220"/>
      <c r="H147" s="16"/>
      <c r="I147" s="16"/>
      <c r="J147" s="16"/>
      <c r="K147" s="16"/>
      <c r="L147" s="16"/>
      <c r="M147" s="16"/>
      <c r="N147" s="16"/>
      <c r="O147" s="16"/>
      <c r="P147" s="16"/>
      <c r="Q147" s="16"/>
      <c r="R147" s="16"/>
      <c r="S147" s="16"/>
      <c r="T147" s="16"/>
      <c r="U147" s="16"/>
      <c r="V147" s="16"/>
    </row>
    <row r="148" spans="1:22" ht="50.1" customHeight="1" x14ac:dyDescent="0.25">
      <c r="A148" s="209" t="s">
        <v>49</v>
      </c>
      <c r="B148" s="221" t="s">
        <v>74</v>
      </c>
      <c r="C148" s="221" t="s">
        <v>75</v>
      </c>
      <c r="D148" s="212">
        <f>'2 Planning (Gap Survey)'!D39</f>
        <v>0</v>
      </c>
      <c r="E148" s="215" t="s">
        <v>246</v>
      </c>
      <c r="F148" s="215">
        <f>'2 Planning (Gap Survey)'!E39</f>
        <v>0</v>
      </c>
      <c r="G148" s="218" t="s">
        <v>113</v>
      </c>
      <c r="H148" s="226" t="s">
        <v>113</v>
      </c>
      <c r="I148" s="226"/>
      <c r="J148" s="226"/>
      <c r="K148" s="226"/>
      <c r="L148" s="226"/>
      <c r="M148" s="226"/>
      <c r="N148" s="226"/>
      <c r="O148" s="226"/>
      <c r="P148" s="226"/>
      <c r="Q148" s="226"/>
      <c r="R148" s="226"/>
      <c r="S148" s="226"/>
      <c r="T148" s="226"/>
      <c r="U148" s="226"/>
      <c r="V148" s="226"/>
    </row>
    <row r="149" spans="1:22" ht="28.15" customHeight="1" x14ac:dyDescent="0.25">
      <c r="A149" s="210"/>
      <c r="B149" s="222"/>
      <c r="C149" s="222"/>
      <c r="D149" s="213"/>
      <c r="E149" s="216"/>
      <c r="F149" s="216"/>
      <c r="G149" s="219"/>
      <c r="H149" s="15" t="s">
        <v>99</v>
      </c>
      <c r="I149" s="15" t="s">
        <v>209</v>
      </c>
      <c r="J149" s="15" t="s">
        <v>208</v>
      </c>
      <c r="K149" s="15" t="s">
        <v>99</v>
      </c>
      <c r="L149" s="15" t="s">
        <v>209</v>
      </c>
      <c r="M149" s="15" t="s">
        <v>208</v>
      </c>
      <c r="N149" s="15" t="s">
        <v>99</v>
      </c>
      <c r="O149" s="15" t="s">
        <v>209</v>
      </c>
      <c r="P149" s="15" t="s">
        <v>208</v>
      </c>
      <c r="Q149" s="15" t="s">
        <v>99</v>
      </c>
      <c r="R149" s="15" t="s">
        <v>209</v>
      </c>
      <c r="S149" s="15" t="s">
        <v>208</v>
      </c>
      <c r="T149" s="15" t="s">
        <v>99</v>
      </c>
      <c r="U149" s="15" t="s">
        <v>209</v>
      </c>
      <c r="V149" s="15" t="s">
        <v>208</v>
      </c>
    </row>
    <row r="150" spans="1:22" ht="50.1" customHeight="1" x14ac:dyDescent="0.25">
      <c r="A150" s="211"/>
      <c r="B150" s="223"/>
      <c r="C150" s="223"/>
      <c r="D150" s="214"/>
      <c r="E150" s="217"/>
      <c r="F150" s="217"/>
      <c r="G150" s="220"/>
      <c r="H150" s="16"/>
      <c r="I150" s="16"/>
      <c r="J150" s="16"/>
      <c r="K150" s="16"/>
      <c r="L150" s="16"/>
      <c r="M150" s="16"/>
      <c r="N150" s="16"/>
      <c r="O150" s="16"/>
      <c r="P150" s="16"/>
      <c r="Q150" s="16"/>
      <c r="R150" s="16"/>
      <c r="S150" s="16"/>
      <c r="T150" s="16"/>
      <c r="U150" s="16"/>
      <c r="V150" s="16"/>
    </row>
    <row r="151" spans="1:22" ht="50.1" customHeight="1" x14ac:dyDescent="0.25">
      <c r="A151" s="227" t="s">
        <v>49</v>
      </c>
      <c r="B151" s="228" t="s">
        <v>74</v>
      </c>
      <c r="C151" s="228" t="s">
        <v>76</v>
      </c>
      <c r="D151" s="224">
        <f>'2 Planning (Gap Survey)'!D40</f>
        <v>0</v>
      </c>
      <c r="E151" s="225" t="s">
        <v>248</v>
      </c>
      <c r="F151" s="225">
        <f>'2 Planning (Gap Survey)'!E40</f>
        <v>0</v>
      </c>
      <c r="G151" s="226" t="s">
        <v>113</v>
      </c>
      <c r="H151" s="226" t="s">
        <v>113</v>
      </c>
      <c r="I151" s="226"/>
      <c r="J151" s="226"/>
      <c r="K151" s="226"/>
      <c r="L151" s="226"/>
      <c r="M151" s="226"/>
      <c r="N151" s="226"/>
      <c r="O151" s="226"/>
      <c r="P151" s="226"/>
      <c r="Q151" s="226"/>
      <c r="R151" s="226"/>
      <c r="S151" s="226"/>
      <c r="T151" s="226"/>
      <c r="U151" s="226"/>
      <c r="V151" s="226"/>
    </row>
    <row r="152" spans="1:22" ht="28.15" customHeight="1" x14ac:dyDescent="0.25">
      <c r="A152" s="227"/>
      <c r="B152" s="228"/>
      <c r="C152" s="228"/>
      <c r="D152" s="224"/>
      <c r="E152" s="225"/>
      <c r="F152" s="225"/>
      <c r="G152" s="226"/>
      <c r="H152" s="15" t="s">
        <v>99</v>
      </c>
      <c r="I152" s="15" t="s">
        <v>209</v>
      </c>
      <c r="J152" s="15" t="s">
        <v>208</v>
      </c>
      <c r="K152" s="15" t="s">
        <v>99</v>
      </c>
      <c r="L152" s="15" t="s">
        <v>209</v>
      </c>
      <c r="M152" s="15" t="s">
        <v>208</v>
      </c>
      <c r="N152" s="15" t="s">
        <v>99</v>
      </c>
      <c r="O152" s="15" t="s">
        <v>209</v>
      </c>
      <c r="P152" s="15" t="s">
        <v>208</v>
      </c>
      <c r="Q152" s="15" t="s">
        <v>99</v>
      </c>
      <c r="R152" s="15" t="s">
        <v>209</v>
      </c>
      <c r="S152" s="15" t="s">
        <v>208</v>
      </c>
      <c r="T152" s="15" t="s">
        <v>99</v>
      </c>
      <c r="U152" s="15" t="s">
        <v>209</v>
      </c>
      <c r="V152" s="15" t="s">
        <v>208</v>
      </c>
    </row>
    <row r="153" spans="1:22" ht="50.1" customHeight="1" x14ac:dyDescent="0.25">
      <c r="A153" s="227"/>
      <c r="B153" s="228"/>
      <c r="C153" s="228"/>
      <c r="D153" s="224"/>
      <c r="E153" s="225"/>
      <c r="F153" s="225"/>
      <c r="G153" s="226"/>
      <c r="H153" s="16"/>
      <c r="I153" s="16"/>
      <c r="J153" s="16"/>
      <c r="K153" s="16"/>
      <c r="L153" s="16"/>
      <c r="M153" s="16"/>
      <c r="N153" s="16"/>
      <c r="O153" s="16"/>
      <c r="P153" s="16"/>
      <c r="Q153" s="16"/>
      <c r="R153" s="16"/>
      <c r="S153" s="16"/>
      <c r="T153" s="16"/>
      <c r="U153" s="16"/>
      <c r="V153" s="16"/>
    </row>
    <row r="154" spans="1:22" ht="50.1" customHeight="1" x14ac:dyDescent="0.25">
      <c r="A154" s="230" t="s">
        <v>109</v>
      </c>
      <c r="B154" s="230"/>
      <c r="C154" s="230"/>
      <c r="D154" s="230"/>
      <c r="E154" s="230"/>
      <c r="F154" s="230"/>
      <c r="G154" s="230"/>
      <c r="H154" s="230"/>
      <c r="I154" s="230"/>
      <c r="J154" s="230"/>
      <c r="K154" s="230"/>
      <c r="L154" s="230"/>
      <c r="M154" s="230"/>
      <c r="N154" s="230"/>
      <c r="O154" s="230"/>
      <c r="P154" s="230"/>
      <c r="Q154" s="230"/>
      <c r="R154" s="230"/>
      <c r="S154" s="230"/>
      <c r="T154" s="230"/>
      <c r="U154" s="230"/>
      <c r="V154" s="231"/>
    </row>
    <row r="155" spans="1:22" ht="50.1" customHeight="1" x14ac:dyDescent="0.25">
      <c r="A155" s="209" t="s">
        <v>109</v>
      </c>
      <c r="B155" s="221" t="s">
        <v>72</v>
      </c>
      <c r="C155" s="221" t="s">
        <v>73</v>
      </c>
      <c r="D155" s="212">
        <f>'2 Planning (Gap Survey)'!D34</f>
        <v>0</v>
      </c>
      <c r="E155" s="215" t="s">
        <v>232</v>
      </c>
      <c r="F155" s="215">
        <f>'2 Planning (Gap Survey)'!E34</f>
        <v>0</v>
      </c>
      <c r="G155" s="218" t="s">
        <v>113</v>
      </c>
      <c r="H155" s="226" t="s">
        <v>113</v>
      </c>
      <c r="I155" s="226"/>
      <c r="J155" s="226"/>
      <c r="K155" s="226"/>
      <c r="L155" s="226"/>
      <c r="M155" s="226"/>
      <c r="N155" s="226"/>
      <c r="O155" s="226"/>
      <c r="P155" s="226"/>
      <c r="Q155" s="226"/>
      <c r="R155" s="226"/>
      <c r="S155" s="226"/>
      <c r="T155" s="226"/>
      <c r="U155" s="226"/>
      <c r="V155" s="226"/>
    </row>
    <row r="156" spans="1:22" ht="28.15" customHeight="1" x14ac:dyDescent="0.25">
      <c r="A156" s="210"/>
      <c r="B156" s="222"/>
      <c r="C156" s="222"/>
      <c r="D156" s="213"/>
      <c r="E156" s="216"/>
      <c r="F156" s="216"/>
      <c r="G156" s="219"/>
      <c r="H156" s="15" t="s">
        <v>99</v>
      </c>
      <c r="I156" s="15" t="s">
        <v>209</v>
      </c>
      <c r="J156" s="15" t="s">
        <v>208</v>
      </c>
      <c r="K156" s="15" t="s">
        <v>99</v>
      </c>
      <c r="L156" s="15" t="s">
        <v>209</v>
      </c>
      <c r="M156" s="15" t="s">
        <v>208</v>
      </c>
      <c r="N156" s="15" t="s">
        <v>99</v>
      </c>
      <c r="O156" s="15" t="s">
        <v>209</v>
      </c>
      <c r="P156" s="15" t="s">
        <v>208</v>
      </c>
      <c r="Q156" s="15" t="s">
        <v>99</v>
      </c>
      <c r="R156" s="15" t="s">
        <v>209</v>
      </c>
      <c r="S156" s="15" t="s">
        <v>208</v>
      </c>
      <c r="T156" s="15" t="s">
        <v>99</v>
      </c>
      <c r="U156" s="15" t="s">
        <v>209</v>
      </c>
      <c r="V156" s="15" t="s">
        <v>208</v>
      </c>
    </row>
    <row r="157" spans="1:22" ht="50.1" customHeight="1" x14ac:dyDescent="0.25">
      <c r="A157" s="211"/>
      <c r="B157" s="223"/>
      <c r="C157" s="223"/>
      <c r="D157" s="214"/>
      <c r="E157" s="217"/>
      <c r="F157" s="217"/>
      <c r="G157" s="220"/>
      <c r="H157" s="16"/>
      <c r="I157" s="16"/>
      <c r="J157" s="16"/>
      <c r="K157" s="16"/>
      <c r="L157" s="16"/>
      <c r="M157" s="16"/>
      <c r="N157" s="16"/>
      <c r="O157" s="16"/>
      <c r="P157" s="16"/>
      <c r="Q157" s="16"/>
      <c r="R157" s="16"/>
      <c r="S157" s="16"/>
      <c r="T157" s="16"/>
      <c r="U157" s="16"/>
      <c r="V157" s="16"/>
    </row>
    <row r="158" spans="1:22" ht="50.1" customHeight="1" x14ac:dyDescent="0.25">
      <c r="A158" s="209" t="s">
        <v>109</v>
      </c>
      <c r="B158" s="212" t="s">
        <v>81</v>
      </c>
      <c r="C158" s="212" t="s">
        <v>22</v>
      </c>
      <c r="D158" s="212">
        <f>'2 Planning (Gap Survey)'!D45</f>
        <v>0</v>
      </c>
      <c r="E158" s="215" t="s">
        <v>233</v>
      </c>
      <c r="F158" s="215">
        <f>'2 Planning (Gap Survey)'!E45</f>
        <v>0</v>
      </c>
      <c r="G158" s="218" t="s">
        <v>113</v>
      </c>
      <c r="H158" s="226" t="s">
        <v>113</v>
      </c>
      <c r="I158" s="226"/>
      <c r="J158" s="226"/>
      <c r="K158" s="226"/>
      <c r="L158" s="226"/>
      <c r="M158" s="226"/>
      <c r="N158" s="226"/>
      <c r="O158" s="226"/>
      <c r="P158" s="226"/>
      <c r="Q158" s="226"/>
      <c r="R158" s="226"/>
      <c r="S158" s="226"/>
      <c r="T158" s="226"/>
      <c r="U158" s="226"/>
      <c r="V158" s="226"/>
    </row>
    <row r="159" spans="1:22" ht="28.15" customHeight="1" x14ac:dyDescent="0.25">
      <c r="A159" s="210"/>
      <c r="B159" s="213"/>
      <c r="C159" s="213"/>
      <c r="D159" s="213"/>
      <c r="E159" s="216"/>
      <c r="F159" s="216"/>
      <c r="G159" s="219"/>
      <c r="H159" s="15" t="s">
        <v>99</v>
      </c>
      <c r="I159" s="15" t="s">
        <v>209</v>
      </c>
      <c r="J159" s="15" t="s">
        <v>208</v>
      </c>
      <c r="K159" s="15" t="s">
        <v>99</v>
      </c>
      <c r="L159" s="15" t="s">
        <v>209</v>
      </c>
      <c r="M159" s="15" t="s">
        <v>208</v>
      </c>
      <c r="N159" s="15" t="s">
        <v>99</v>
      </c>
      <c r="O159" s="15" t="s">
        <v>209</v>
      </c>
      <c r="P159" s="15" t="s">
        <v>208</v>
      </c>
      <c r="Q159" s="15" t="s">
        <v>99</v>
      </c>
      <c r="R159" s="15" t="s">
        <v>209</v>
      </c>
      <c r="S159" s="15" t="s">
        <v>208</v>
      </c>
      <c r="T159" s="15" t="s">
        <v>99</v>
      </c>
      <c r="U159" s="15" t="s">
        <v>209</v>
      </c>
      <c r="V159" s="15" t="s">
        <v>208</v>
      </c>
    </row>
    <row r="160" spans="1:22" ht="50.1" customHeight="1" x14ac:dyDescent="0.25">
      <c r="A160" s="211"/>
      <c r="B160" s="214"/>
      <c r="C160" s="214"/>
      <c r="D160" s="214"/>
      <c r="E160" s="217"/>
      <c r="F160" s="217"/>
      <c r="G160" s="220"/>
      <c r="H160" s="16"/>
      <c r="I160" s="16"/>
      <c r="J160" s="16"/>
      <c r="K160" s="16"/>
      <c r="L160" s="16"/>
      <c r="M160" s="16"/>
      <c r="N160" s="16"/>
      <c r="O160" s="16"/>
      <c r="P160" s="16"/>
      <c r="Q160" s="16"/>
      <c r="R160" s="16"/>
      <c r="S160" s="16"/>
      <c r="T160" s="16"/>
      <c r="U160" s="16"/>
      <c r="V160" s="16"/>
    </row>
    <row r="161" spans="1:22" ht="50.1" customHeight="1" x14ac:dyDescent="0.25">
      <c r="A161" s="209" t="s">
        <v>109</v>
      </c>
      <c r="B161" s="212" t="s">
        <v>81</v>
      </c>
      <c r="C161" s="212" t="s">
        <v>23</v>
      </c>
      <c r="D161" s="212">
        <f>'2 Planning (Gap Survey)'!D46</f>
        <v>0</v>
      </c>
      <c r="E161" s="215" t="s">
        <v>234</v>
      </c>
      <c r="F161" s="215">
        <f>'2 Planning (Gap Survey)'!E46</f>
        <v>0</v>
      </c>
      <c r="G161" s="218" t="s">
        <v>113</v>
      </c>
      <c r="H161" s="226" t="s">
        <v>113</v>
      </c>
      <c r="I161" s="226"/>
      <c r="J161" s="226"/>
      <c r="K161" s="226"/>
      <c r="L161" s="226"/>
      <c r="M161" s="226"/>
      <c r="N161" s="226"/>
      <c r="O161" s="226"/>
      <c r="P161" s="226"/>
      <c r="Q161" s="226"/>
      <c r="R161" s="226"/>
      <c r="S161" s="226"/>
      <c r="T161" s="226"/>
      <c r="U161" s="226"/>
      <c r="V161" s="226"/>
    </row>
    <row r="162" spans="1:22" ht="28.15" customHeight="1" x14ac:dyDescent="0.25">
      <c r="A162" s="210"/>
      <c r="B162" s="213"/>
      <c r="C162" s="213"/>
      <c r="D162" s="213"/>
      <c r="E162" s="216"/>
      <c r="F162" s="216"/>
      <c r="G162" s="219"/>
      <c r="H162" s="15" t="s">
        <v>99</v>
      </c>
      <c r="I162" s="15" t="s">
        <v>209</v>
      </c>
      <c r="J162" s="15" t="s">
        <v>208</v>
      </c>
      <c r="K162" s="15" t="s">
        <v>99</v>
      </c>
      <c r="L162" s="15" t="s">
        <v>209</v>
      </c>
      <c r="M162" s="15" t="s">
        <v>208</v>
      </c>
      <c r="N162" s="15" t="s">
        <v>99</v>
      </c>
      <c r="O162" s="15" t="s">
        <v>209</v>
      </c>
      <c r="P162" s="15" t="s">
        <v>208</v>
      </c>
      <c r="Q162" s="15" t="s">
        <v>99</v>
      </c>
      <c r="R162" s="15" t="s">
        <v>209</v>
      </c>
      <c r="S162" s="15" t="s">
        <v>208</v>
      </c>
      <c r="T162" s="15" t="s">
        <v>99</v>
      </c>
      <c r="U162" s="15" t="s">
        <v>209</v>
      </c>
      <c r="V162" s="15" t="s">
        <v>208</v>
      </c>
    </row>
    <row r="163" spans="1:22" ht="50.1" customHeight="1" x14ac:dyDescent="0.25">
      <c r="A163" s="211"/>
      <c r="B163" s="214"/>
      <c r="C163" s="214"/>
      <c r="D163" s="214"/>
      <c r="E163" s="217"/>
      <c r="F163" s="217"/>
      <c r="G163" s="220"/>
      <c r="H163" s="16"/>
      <c r="I163" s="16"/>
      <c r="J163" s="16"/>
      <c r="K163" s="16"/>
      <c r="L163" s="16"/>
      <c r="M163" s="16"/>
      <c r="N163" s="16"/>
      <c r="O163" s="16"/>
      <c r="P163" s="16"/>
      <c r="Q163" s="16"/>
      <c r="R163" s="16"/>
      <c r="S163" s="16"/>
      <c r="T163" s="16"/>
      <c r="U163" s="16"/>
      <c r="V163" s="16"/>
    </row>
    <row r="164" spans="1:22" ht="50.1" customHeight="1" x14ac:dyDescent="0.25">
      <c r="A164" s="227" t="s">
        <v>109</v>
      </c>
      <c r="B164" s="224" t="s">
        <v>81</v>
      </c>
      <c r="C164" s="224" t="s">
        <v>82</v>
      </c>
      <c r="D164" s="224">
        <f>'2 Planning (Gap Survey)'!D47</f>
        <v>0</v>
      </c>
      <c r="E164" s="225" t="s">
        <v>235</v>
      </c>
      <c r="F164" s="225">
        <f>'2 Planning (Gap Survey)'!E47</f>
        <v>0</v>
      </c>
      <c r="G164" s="226" t="s">
        <v>113</v>
      </c>
      <c r="H164" s="226" t="s">
        <v>113</v>
      </c>
      <c r="I164" s="226"/>
      <c r="J164" s="226"/>
      <c r="K164" s="226"/>
      <c r="L164" s="226"/>
      <c r="M164" s="226"/>
      <c r="N164" s="226"/>
      <c r="O164" s="226"/>
      <c r="P164" s="226"/>
      <c r="Q164" s="226"/>
      <c r="R164" s="226"/>
      <c r="S164" s="226"/>
      <c r="T164" s="226"/>
      <c r="U164" s="226"/>
      <c r="V164" s="226"/>
    </row>
    <row r="165" spans="1:22" ht="28.15" customHeight="1" x14ac:dyDescent="0.25">
      <c r="A165" s="227"/>
      <c r="B165" s="224"/>
      <c r="C165" s="224"/>
      <c r="D165" s="224"/>
      <c r="E165" s="225"/>
      <c r="F165" s="225"/>
      <c r="G165" s="226"/>
      <c r="H165" s="15" t="s">
        <v>99</v>
      </c>
      <c r="I165" s="15" t="s">
        <v>209</v>
      </c>
      <c r="J165" s="15" t="s">
        <v>208</v>
      </c>
      <c r="K165" s="15" t="s">
        <v>99</v>
      </c>
      <c r="L165" s="15" t="s">
        <v>209</v>
      </c>
      <c r="M165" s="15" t="s">
        <v>208</v>
      </c>
      <c r="N165" s="15" t="s">
        <v>99</v>
      </c>
      <c r="O165" s="15" t="s">
        <v>209</v>
      </c>
      <c r="P165" s="15" t="s">
        <v>208</v>
      </c>
      <c r="Q165" s="15" t="s">
        <v>99</v>
      </c>
      <c r="R165" s="15" t="s">
        <v>209</v>
      </c>
      <c r="S165" s="15" t="s">
        <v>208</v>
      </c>
      <c r="T165" s="15" t="s">
        <v>99</v>
      </c>
      <c r="U165" s="15" t="s">
        <v>209</v>
      </c>
      <c r="V165" s="15" t="s">
        <v>208</v>
      </c>
    </row>
    <row r="166" spans="1:22" ht="50.1" customHeight="1" x14ac:dyDescent="0.25">
      <c r="A166" s="227"/>
      <c r="B166" s="224"/>
      <c r="C166" s="224"/>
      <c r="D166" s="224"/>
      <c r="E166" s="225"/>
      <c r="F166" s="225"/>
      <c r="G166" s="226"/>
      <c r="H166" s="16"/>
      <c r="I166" s="16"/>
      <c r="J166" s="16"/>
      <c r="K166" s="16"/>
      <c r="L166" s="16"/>
      <c r="M166" s="16"/>
      <c r="N166" s="16"/>
      <c r="O166" s="16"/>
      <c r="P166" s="16"/>
      <c r="Q166" s="16"/>
      <c r="R166" s="16"/>
      <c r="S166" s="16"/>
      <c r="T166" s="16"/>
      <c r="U166" s="16"/>
      <c r="V166" s="16"/>
    </row>
    <row r="167" spans="1:22" ht="50.1" customHeight="1" x14ac:dyDescent="0.25">
      <c r="A167" s="230" t="s">
        <v>220</v>
      </c>
      <c r="B167" s="230"/>
      <c r="C167" s="230"/>
      <c r="D167" s="230"/>
      <c r="E167" s="230"/>
      <c r="F167" s="230"/>
      <c r="G167" s="230"/>
      <c r="H167" s="230"/>
      <c r="I167" s="230"/>
      <c r="J167" s="230"/>
      <c r="K167" s="230"/>
      <c r="L167" s="230"/>
      <c r="M167" s="230"/>
      <c r="N167" s="230"/>
      <c r="O167" s="230"/>
      <c r="P167" s="230"/>
      <c r="Q167" s="230"/>
      <c r="R167" s="230"/>
      <c r="S167" s="230"/>
      <c r="T167" s="230"/>
      <c r="U167" s="230"/>
      <c r="V167" s="231"/>
    </row>
    <row r="168" spans="1:22" ht="50.1" customHeight="1" x14ac:dyDescent="0.25">
      <c r="A168" s="209" t="s">
        <v>220</v>
      </c>
      <c r="B168" s="212" t="s">
        <v>61</v>
      </c>
      <c r="C168" s="212" t="s">
        <v>11</v>
      </c>
      <c r="D168" s="212">
        <f>'2 Planning (Gap Survey)'!D20</f>
        <v>0</v>
      </c>
      <c r="E168" s="215" t="s">
        <v>221</v>
      </c>
      <c r="F168" s="215">
        <f>'2 Planning (Gap Survey)'!E20</f>
        <v>0</v>
      </c>
      <c r="G168" s="218" t="s">
        <v>113</v>
      </c>
      <c r="H168" s="226" t="s">
        <v>113</v>
      </c>
      <c r="I168" s="226"/>
      <c r="J168" s="226"/>
      <c r="K168" s="226"/>
      <c r="L168" s="226"/>
      <c r="M168" s="226"/>
      <c r="N168" s="226"/>
      <c r="O168" s="226"/>
      <c r="P168" s="226"/>
      <c r="Q168" s="226"/>
      <c r="R168" s="226"/>
      <c r="S168" s="226"/>
      <c r="T168" s="226"/>
      <c r="U168" s="226"/>
      <c r="V168" s="226"/>
    </row>
    <row r="169" spans="1:22" ht="28.15" customHeight="1" x14ac:dyDescent="0.25">
      <c r="A169" s="210"/>
      <c r="B169" s="213"/>
      <c r="C169" s="213"/>
      <c r="D169" s="213"/>
      <c r="E169" s="216"/>
      <c r="F169" s="216"/>
      <c r="G169" s="219"/>
      <c r="H169" s="15" t="s">
        <v>99</v>
      </c>
      <c r="I169" s="15" t="s">
        <v>209</v>
      </c>
      <c r="J169" s="15" t="s">
        <v>208</v>
      </c>
      <c r="K169" s="15" t="s">
        <v>99</v>
      </c>
      <c r="L169" s="15" t="s">
        <v>209</v>
      </c>
      <c r="M169" s="15" t="s">
        <v>208</v>
      </c>
      <c r="N169" s="15" t="s">
        <v>99</v>
      </c>
      <c r="O169" s="15" t="s">
        <v>209</v>
      </c>
      <c r="P169" s="15" t="s">
        <v>208</v>
      </c>
      <c r="Q169" s="15" t="s">
        <v>99</v>
      </c>
      <c r="R169" s="15" t="s">
        <v>209</v>
      </c>
      <c r="S169" s="15" t="s">
        <v>208</v>
      </c>
      <c r="T169" s="15" t="s">
        <v>99</v>
      </c>
      <c r="U169" s="15" t="s">
        <v>209</v>
      </c>
      <c r="V169" s="15" t="s">
        <v>208</v>
      </c>
    </row>
    <row r="170" spans="1:22" ht="50.1" customHeight="1" x14ac:dyDescent="0.25">
      <c r="A170" s="211"/>
      <c r="B170" s="214"/>
      <c r="C170" s="214"/>
      <c r="D170" s="214"/>
      <c r="E170" s="217"/>
      <c r="F170" s="217"/>
      <c r="G170" s="220"/>
      <c r="H170" s="16"/>
      <c r="I170" s="16"/>
      <c r="J170" s="16"/>
      <c r="K170" s="16"/>
      <c r="L170" s="16"/>
      <c r="M170" s="16"/>
      <c r="N170" s="16"/>
      <c r="O170" s="16"/>
      <c r="P170" s="16"/>
      <c r="Q170" s="16"/>
      <c r="R170" s="16"/>
      <c r="S170" s="16"/>
      <c r="T170" s="16"/>
      <c r="U170" s="16"/>
      <c r="V170" s="16"/>
    </row>
    <row r="171" spans="1:22" ht="50.1" customHeight="1" x14ac:dyDescent="0.25">
      <c r="A171" s="209" t="s">
        <v>220</v>
      </c>
      <c r="B171" s="212" t="s">
        <v>61</v>
      </c>
      <c r="C171" s="212" t="s">
        <v>13</v>
      </c>
      <c r="D171" s="212">
        <f>'2 Planning (Gap Survey)'!D21</f>
        <v>0</v>
      </c>
      <c r="E171" s="215" t="s">
        <v>222</v>
      </c>
      <c r="F171" s="215">
        <f>'2 Planning (Gap Survey)'!E21</f>
        <v>0</v>
      </c>
      <c r="G171" s="218" t="s">
        <v>113</v>
      </c>
      <c r="H171" s="226" t="s">
        <v>113</v>
      </c>
      <c r="I171" s="226"/>
      <c r="J171" s="226"/>
      <c r="K171" s="226"/>
      <c r="L171" s="226"/>
      <c r="M171" s="226"/>
      <c r="N171" s="226"/>
      <c r="O171" s="226"/>
      <c r="P171" s="226"/>
      <c r="Q171" s="226"/>
      <c r="R171" s="226"/>
      <c r="S171" s="226"/>
      <c r="T171" s="226"/>
      <c r="U171" s="226"/>
      <c r="V171" s="226"/>
    </row>
    <row r="172" spans="1:22" ht="28.15" customHeight="1" x14ac:dyDescent="0.25">
      <c r="A172" s="210"/>
      <c r="B172" s="213"/>
      <c r="C172" s="213"/>
      <c r="D172" s="213"/>
      <c r="E172" s="216"/>
      <c r="F172" s="216"/>
      <c r="G172" s="219"/>
      <c r="H172" s="15" t="s">
        <v>99</v>
      </c>
      <c r="I172" s="15" t="s">
        <v>209</v>
      </c>
      <c r="J172" s="15" t="s">
        <v>208</v>
      </c>
      <c r="K172" s="15" t="s">
        <v>99</v>
      </c>
      <c r="L172" s="15" t="s">
        <v>209</v>
      </c>
      <c r="M172" s="15" t="s">
        <v>208</v>
      </c>
      <c r="N172" s="15" t="s">
        <v>99</v>
      </c>
      <c r="O172" s="15" t="s">
        <v>209</v>
      </c>
      <c r="P172" s="15" t="s">
        <v>208</v>
      </c>
      <c r="Q172" s="15" t="s">
        <v>99</v>
      </c>
      <c r="R172" s="15" t="s">
        <v>209</v>
      </c>
      <c r="S172" s="15" t="s">
        <v>208</v>
      </c>
      <c r="T172" s="15" t="s">
        <v>99</v>
      </c>
      <c r="U172" s="15" t="s">
        <v>209</v>
      </c>
      <c r="V172" s="15" t="s">
        <v>208</v>
      </c>
    </row>
    <row r="173" spans="1:22" ht="50.1" customHeight="1" x14ac:dyDescent="0.25">
      <c r="A173" s="211"/>
      <c r="B173" s="214"/>
      <c r="C173" s="214"/>
      <c r="D173" s="214"/>
      <c r="E173" s="217"/>
      <c r="F173" s="217"/>
      <c r="G173" s="220"/>
      <c r="H173" s="16"/>
      <c r="I173" s="16"/>
      <c r="J173" s="16"/>
      <c r="K173" s="16"/>
      <c r="L173" s="16"/>
      <c r="M173" s="16"/>
      <c r="N173" s="16"/>
      <c r="O173" s="16"/>
      <c r="P173" s="16"/>
      <c r="Q173" s="16"/>
      <c r="R173" s="16"/>
      <c r="S173" s="16"/>
      <c r="T173" s="16"/>
      <c r="U173" s="16"/>
      <c r="V173" s="16"/>
    </row>
    <row r="174" spans="1:22" ht="50.1" customHeight="1" x14ac:dyDescent="0.25">
      <c r="A174" s="209" t="s">
        <v>220</v>
      </c>
      <c r="B174" s="221" t="s">
        <v>68</v>
      </c>
      <c r="C174" s="221" t="s">
        <v>70</v>
      </c>
      <c r="D174" s="212">
        <f>'2 Planning (Gap Survey)'!D31</f>
        <v>0</v>
      </c>
      <c r="E174" s="215" t="s">
        <v>223</v>
      </c>
      <c r="F174" s="215">
        <f>'2 Planning (Gap Survey)'!E31</f>
        <v>0</v>
      </c>
      <c r="G174" s="218" t="s">
        <v>113</v>
      </c>
      <c r="H174" s="226" t="s">
        <v>113</v>
      </c>
      <c r="I174" s="226"/>
      <c r="J174" s="226"/>
      <c r="K174" s="226"/>
      <c r="L174" s="226"/>
      <c r="M174" s="226"/>
      <c r="N174" s="226"/>
      <c r="O174" s="226"/>
      <c r="P174" s="226"/>
      <c r="Q174" s="226"/>
      <c r="R174" s="226"/>
      <c r="S174" s="226"/>
      <c r="T174" s="226"/>
      <c r="U174" s="226"/>
      <c r="V174" s="226"/>
    </row>
    <row r="175" spans="1:22" ht="28.15" customHeight="1" x14ac:dyDescent="0.25">
      <c r="A175" s="210"/>
      <c r="B175" s="222"/>
      <c r="C175" s="222"/>
      <c r="D175" s="213"/>
      <c r="E175" s="216"/>
      <c r="F175" s="216"/>
      <c r="G175" s="219"/>
      <c r="H175" s="15" t="s">
        <v>99</v>
      </c>
      <c r="I175" s="15" t="s">
        <v>209</v>
      </c>
      <c r="J175" s="15" t="s">
        <v>208</v>
      </c>
      <c r="K175" s="15" t="s">
        <v>99</v>
      </c>
      <c r="L175" s="15" t="s">
        <v>209</v>
      </c>
      <c r="M175" s="15" t="s">
        <v>208</v>
      </c>
      <c r="N175" s="15" t="s">
        <v>99</v>
      </c>
      <c r="O175" s="15" t="s">
        <v>209</v>
      </c>
      <c r="P175" s="15" t="s">
        <v>208</v>
      </c>
      <c r="Q175" s="15" t="s">
        <v>99</v>
      </c>
      <c r="R175" s="15" t="s">
        <v>209</v>
      </c>
      <c r="S175" s="15" t="s">
        <v>208</v>
      </c>
      <c r="T175" s="15" t="s">
        <v>99</v>
      </c>
      <c r="U175" s="15" t="s">
        <v>209</v>
      </c>
      <c r="V175" s="15" t="s">
        <v>208</v>
      </c>
    </row>
    <row r="176" spans="1:22" ht="50.1" customHeight="1" x14ac:dyDescent="0.25">
      <c r="A176" s="211"/>
      <c r="B176" s="223"/>
      <c r="C176" s="223"/>
      <c r="D176" s="214"/>
      <c r="E176" s="217"/>
      <c r="F176" s="217"/>
      <c r="G176" s="220"/>
      <c r="H176" s="16"/>
      <c r="I176" s="16"/>
      <c r="J176" s="16"/>
      <c r="K176" s="16"/>
      <c r="L176" s="16"/>
      <c r="M176" s="16"/>
      <c r="N176" s="16"/>
      <c r="O176" s="16"/>
      <c r="P176" s="16"/>
      <c r="Q176" s="16"/>
      <c r="R176" s="16"/>
      <c r="S176" s="16"/>
      <c r="T176" s="16"/>
      <c r="U176" s="16"/>
      <c r="V176" s="16"/>
    </row>
    <row r="177" spans="1:22" ht="50.1" customHeight="1" x14ac:dyDescent="0.25">
      <c r="A177" s="227" t="s">
        <v>220</v>
      </c>
      <c r="B177" s="212" t="s">
        <v>81</v>
      </c>
      <c r="C177" s="212" t="s">
        <v>24</v>
      </c>
      <c r="D177" s="212">
        <f>'2 Planning (Gap Survey)'!D48</f>
        <v>0</v>
      </c>
      <c r="E177" s="251" t="s">
        <v>224</v>
      </c>
      <c r="F177" s="215">
        <f>'2 Planning (Gap Survey)'!E48</f>
        <v>0</v>
      </c>
      <c r="G177" s="218" t="s">
        <v>113</v>
      </c>
      <c r="H177" s="254" t="s">
        <v>113</v>
      </c>
      <c r="I177" s="255"/>
      <c r="J177" s="256"/>
      <c r="K177" s="257"/>
      <c r="L177" s="258"/>
      <c r="M177" s="259"/>
      <c r="N177" s="226"/>
      <c r="O177" s="226"/>
      <c r="P177" s="226"/>
      <c r="Q177" s="226"/>
      <c r="R177" s="226"/>
      <c r="S177" s="226"/>
      <c r="T177" s="226"/>
      <c r="U177" s="226"/>
      <c r="V177" s="226"/>
    </row>
    <row r="178" spans="1:22" ht="28.15" customHeight="1" x14ac:dyDescent="0.25">
      <c r="A178" s="227"/>
      <c r="B178" s="213"/>
      <c r="C178" s="213"/>
      <c r="D178" s="213"/>
      <c r="E178" s="252"/>
      <c r="F178" s="216"/>
      <c r="G178" s="219"/>
      <c r="H178" s="15" t="s">
        <v>99</v>
      </c>
      <c r="I178" s="15" t="s">
        <v>209</v>
      </c>
      <c r="J178" s="15" t="s">
        <v>208</v>
      </c>
      <c r="K178" s="15" t="s">
        <v>99</v>
      </c>
      <c r="L178" s="15" t="s">
        <v>209</v>
      </c>
      <c r="M178" s="15" t="s">
        <v>208</v>
      </c>
      <c r="N178" s="15" t="s">
        <v>99</v>
      </c>
      <c r="O178" s="15" t="s">
        <v>209</v>
      </c>
      <c r="P178" s="15" t="s">
        <v>208</v>
      </c>
      <c r="Q178" s="15" t="s">
        <v>99</v>
      </c>
      <c r="R178" s="15" t="s">
        <v>209</v>
      </c>
      <c r="S178" s="15" t="s">
        <v>208</v>
      </c>
      <c r="T178" s="15" t="s">
        <v>99</v>
      </c>
      <c r="U178" s="15" t="s">
        <v>209</v>
      </c>
      <c r="V178" s="15" t="s">
        <v>208</v>
      </c>
    </row>
    <row r="179" spans="1:22" s="86" customFormat="1" ht="52.5" customHeight="1" x14ac:dyDescent="0.25">
      <c r="A179" s="209"/>
      <c r="B179" s="213"/>
      <c r="C179" s="213"/>
      <c r="D179" s="213"/>
      <c r="E179" s="252"/>
      <c r="F179" s="216"/>
      <c r="G179" s="219"/>
      <c r="H179" s="137"/>
      <c r="I179" s="137"/>
      <c r="J179" s="97"/>
      <c r="K179" s="137"/>
      <c r="L179" s="138"/>
      <c r="M179" s="97"/>
      <c r="N179" s="138"/>
      <c r="O179" s="138"/>
      <c r="P179" s="97"/>
      <c r="Q179" s="138"/>
      <c r="R179" s="138"/>
      <c r="S179" s="97"/>
      <c r="T179" s="138"/>
      <c r="U179" s="138"/>
      <c r="V179" s="97"/>
    </row>
    <row r="180" spans="1:22" s="86" customFormat="1" ht="78.75" customHeight="1" x14ac:dyDescent="0.25">
      <c r="A180" s="147"/>
      <c r="B180" s="143"/>
      <c r="C180" s="143"/>
      <c r="D180" s="143"/>
      <c r="E180" s="57"/>
      <c r="F180" s="144"/>
      <c r="G180" s="148"/>
      <c r="H180" s="145"/>
      <c r="I180" s="145"/>
      <c r="J180" s="145"/>
      <c r="K180" s="145"/>
      <c r="L180" s="146"/>
      <c r="M180" s="146"/>
      <c r="N180" s="146"/>
      <c r="O180" s="146"/>
      <c r="P180" s="146"/>
      <c r="Q180" s="146"/>
      <c r="R180" s="146"/>
      <c r="S180" s="146"/>
      <c r="T180" s="146"/>
      <c r="U180" s="146"/>
      <c r="V180" s="146"/>
    </row>
    <row r="181" spans="1:22" s="86" customFormat="1" ht="69.400000000000006" hidden="1" customHeight="1" x14ac:dyDescent="0.25">
      <c r="A181" s="149"/>
      <c r="B181" s="139"/>
      <c r="C181" s="139"/>
      <c r="D181" s="139"/>
      <c r="E181" s="100"/>
      <c r="F181" s="100"/>
      <c r="G181" s="150"/>
      <c r="H181" s="140" t="s">
        <v>589</v>
      </c>
      <c r="I181" s="141"/>
      <c r="J181" s="141"/>
      <c r="K181" s="141"/>
      <c r="L181" s="142"/>
      <c r="M181" s="142"/>
      <c r="N181" s="142"/>
      <c r="O181" s="142"/>
      <c r="P181" s="142"/>
      <c r="Q181" s="142"/>
      <c r="R181" s="142"/>
      <c r="S181" s="142"/>
      <c r="T181" s="142"/>
      <c r="U181" s="142"/>
      <c r="V181" s="142"/>
    </row>
    <row r="182" spans="1:22" s="86" customFormat="1" ht="91.15" hidden="1" customHeight="1" x14ac:dyDescent="0.25">
      <c r="A182" s="149"/>
      <c r="B182" s="98"/>
      <c r="C182" s="98"/>
      <c r="D182" s="98"/>
      <c r="E182" s="99" t="s">
        <v>588</v>
      </c>
      <c r="F182" s="99"/>
      <c r="G182" s="151"/>
      <c r="H182" s="91" t="s">
        <v>590</v>
      </c>
      <c r="I182" s="91" t="s">
        <v>268</v>
      </c>
      <c r="J182" s="90" t="s">
        <v>269</v>
      </c>
      <c r="K182" s="92" t="s">
        <v>270</v>
      </c>
      <c r="L182" s="89" t="s">
        <v>271</v>
      </c>
      <c r="M182" s="88"/>
      <c r="N182" s="93" t="s">
        <v>205</v>
      </c>
      <c r="O182" s="88" t="s">
        <v>206</v>
      </c>
      <c r="P182" s="88" t="s">
        <v>207</v>
      </c>
      <c r="Q182" s="88"/>
      <c r="R182" s="88"/>
      <c r="S182" s="88"/>
      <c r="T182" s="88"/>
      <c r="U182" s="88"/>
      <c r="V182" s="88"/>
    </row>
    <row r="183" spans="1:22" s="85" customFormat="1" ht="88.15" hidden="1" customHeight="1" x14ac:dyDescent="0.25">
      <c r="A183" s="149"/>
      <c r="B183" s="98"/>
      <c r="C183" s="98"/>
      <c r="D183" s="98"/>
      <c r="E183" s="105">
        <f>COUNTA(H177:V177,H174:V174,H171:V171,H168:V168)</f>
        <v>4</v>
      </c>
      <c r="F183" s="99" t="s">
        <v>111</v>
      </c>
      <c r="G183" s="151" t="s">
        <v>111</v>
      </c>
      <c r="H183" s="101">
        <f>COUNTIF(J170:V179,N182)</f>
        <v>0</v>
      </c>
      <c r="I183" s="101">
        <f>COUNTIF(J170:V179,O182)</f>
        <v>0</v>
      </c>
      <c r="J183" s="102">
        <f>COUNTIF(J170:V179,P182)</f>
        <v>0</v>
      </c>
      <c r="K183" s="103">
        <f t="shared" ref="K183:K189" si="0">SUM(H183:J183)</f>
        <v>0</v>
      </c>
      <c r="L183" s="104" t="e">
        <f>SUM(H183)/K183*1</f>
        <v>#DIV/0!</v>
      </c>
      <c r="M183" s="88" t="s">
        <v>111</v>
      </c>
      <c r="N183" s="88"/>
      <c r="O183" s="88"/>
      <c r="P183" s="88"/>
      <c r="Q183" s="88"/>
      <c r="R183" s="88"/>
      <c r="S183" s="88"/>
      <c r="T183" s="88"/>
      <c r="U183" s="88"/>
      <c r="V183" s="88"/>
    </row>
    <row r="184" spans="1:22" s="85" customFormat="1" ht="91.15" hidden="1" customHeight="1" x14ac:dyDescent="0.25">
      <c r="A184" s="149"/>
      <c r="B184" s="98"/>
      <c r="C184" s="98"/>
      <c r="D184" s="98"/>
      <c r="E184" s="105">
        <f>COUNTA(H155:V155,H158:V158,H161:V161,H164:V164)</f>
        <v>4</v>
      </c>
      <c r="F184" s="99" t="s">
        <v>109</v>
      </c>
      <c r="G184" s="151" t="s">
        <v>109</v>
      </c>
      <c r="H184" s="107">
        <f>COUNTIF(J157:V166,N182)</f>
        <v>0</v>
      </c>
      <c r="I184" s="107">
        <f>COUNTIF(J157:V166,O182)</f>
        <v>0</v>
      </c>
      <c r="J184" s="102">
        <f>COUNTIF(J157:V166,P182)</f>
        <v>0</v>
      </c>
      <c r="K184" s="103">
        <f t="shared" si="0"/>
        <v>0</v>
      </c>
      <c r="L184" s="101" t="e">
        <f t="shared" ref="L184:L188" si="1">SUM(H184)/K184*1</f>
        <v>#DIV/0!</v>
      </c>
      <c r="M184" s="88" t="s">
        <v>109</v>
      </c>
      <c r="N184" s="88"/>
      <c r="O184" s="88"/>
      <c r="P184" s="88"/>
      <c r="Q184" s="88"/>
      <c r="R184" s="88"/>
      <c r="S184" s="88"/>
      <c r="T184" s="88"/>
      <c r="U184" s="88"/>
      <c r="V184" s="88"/>
    </row>
    <row r="185" spans="1:22" s="85" customFormat="1" ht="76.150000000000006" hidden="1" customHeight="1" x14ac:dyDescent="0.25">
      <c r="A185" s="149"/>
      <c r="B185" s="98"/>
      <c r="C185" s="98"/>
      <c r="D185" s="98"/>
      <c r="E185" s="105">
        <f>COUNTA((H151:V151,H148:V148,H145:V145,H142:V142,H139:V139,H136:V136,H133:V133))</f>
        <v>7</v>
      </c>
      <c r="F185" s="99" t="s">
        <v>49</v>
      </c>
      <c r="G185" s="151" t="s">
        <v>49</v>
      </c>
      <c r="H185" s="107">
        <f>COUNTIF(J135:V153,N182)</f>
        <v>0</v>
      </c>
      <c r="I185" s="107">
        <f>COUNTIF(J135:V153,O182)</f>
        <v>0</v>
      </c>
      <c r="J185" s="102">
        <f>COUNTIF(J135:V153,P182)</f>
        <v>0</v>
      </c>
      <c r="K185" s="103">
        <f t="shared" si="0"/>
        <v>0</v>
      </c>
      <c r="L185" s="101" t="e">
        <f t="shared" si="1"/>
        <v>#DIV/0!</v>
      </c>
      <c r="M185" s="88" t="s">
        <v>49</v>
      </c>
      <c r="N185" s="88"/>
      <c r="O185" s="88"/>
      <c r="P185" s="88"/>
      <c r="Q185" s="88"/>
      <c r="R185" s="88"/>
      <c r="S185" s="88"/>
      <c r="T185" s="88"/>
      <c r="U185" s="88"/>
      <c r="V185" s="88"/>
    </row>
    <row r="186" spans="1:22" s="85" customFormat="1" ht="111.75" hidden="1" customHeight="1" x14ac:dyDescent="0.25">
      <c r="A186" s="149"/>
      <c r="B186" s="98"/>
      <c r="C186" s="98"/>
      <c r="D186" s="98"/>
      <c r="E186" s="108">
        <f>COUNTA(H129:V129,H126:V126,H123:V123,H120:V120,H117:V117,H114:V114)</f>
        <v>6</v>
      </c>
      <c r="F186" s="99" t="s">
        <v>108</v>
      </c>
      <c r="G186" s="151" t="s">
        <v>108</v>
      </c>
      <c r="H186" s="107">
        <f>COUNTIF(J116:V131,N182)</f>
        <v>0</v>
      </c>
      <c r="I186" s="107">
        <f>COUNTIF(J116:V131,O182)</f>
        <v>0</v>
      </c>
      <c r="J186" s="102">
        <f>COUNTIF(J116:V131,P182)</f>
        <v>0</v>
      </c>
      <c r="K186" s="103">
        <f t="shared" si="0"/>
        <v>0</v>
      </c>
      <c r="L186" s="101" t="e">
        <f t="shared" si="1"/>
        <v>#DIV/0!</v>
      </c>
      <c r="M186" s="88" t="s">
        <v>108</v>
      </c>
      <c r="N186" s="88"/>
      <c r="O186" s="88"/>
      <c r="P186" s="88"/>
      <c r="Q186" s="88"/>
      <c r="R186" s="88"/>
      <c r="S186" s="88"/>
      <c r="T186" s="88"/>
      <c r="U186" s="88"/>
      <c r="V186" s="88"/>
    </row>
    <row r="187" spans="1:22" s="85" customFormat="1" ht="136.9" hidden="1" customHeight="1" x14ac:dyDescent="0.25">
      <c r="A187" s="149"/>
      <c r="B187" s="98"/>
      <c r="C187" s="98"/>
      <c r="D187" s="98"/>
      <c r="E187" s="105">
        <f>COUNTA(H110:V110,H107:V107,H104:V104,H101:V101,H98:V98,H95:V95,H92:V92,H89:V89,H86:V86)</f>
        <v>9</v>
      </c>
      <c r="F187" s="99" t="s">
        <v>110</v>
      </c>
      <c r="G187" s="151" t="s">
        <v>110</v>
      </c>
      <c r="H187" s="107">
        <f>COUNTIF(J88:V112,N182)</f>
        <v>0</v>
      </c>
      <c r="I187" s="107">
        <f>COUNTIF(J88:V112,O182)</f>
        <v>0</v>
      </c>
      <c r="J187" s="102">
        <f>COUNTIF(J88:V112,P182)</f>
        <v>0</v>
      </c>
      <c r="K187" s="103">
        <f t="shared" si="0"/>
        <v>0</v>
      </c>
      <c r="L187" s="101" t="e">
        <f t="shared" si="1"/>
        <v>#DIV/0!</v>
      </c>
      <c r="M187" s="88" t="s">
        <v>110</v>
      </c>
      <c r="N187" s="88"/>
      <c r="O187" s="88"/>
      <c r="P187" s="88"/>
      <c r="Q187" s="88"/>
      <c r="R187" s="88"/>
      <c r="S187" s="88"/>
      <c r="T187" s="88"/>
      <c r="U187" s="88"/>
      <c r="V187" s="88"/>
    </row>
    <row r="188" spans="1:22" s="85" customFormat="1" ht="118.15" hidden="1" customHeight="1" x14ac:dyDescent="0.25">
      <c r="A188" s="149"/>
      <c r="B188" s="98"/>
      <c r="C188" s="98"/>
      <c r="D188" s="98"/>
      <c r="E188" s="105">
        <f>COUNTA(H82:V82,H79:V79,H76:V76,H73:V73,H70:V70,H67:V67,H64:V64)</f>
        <v>7</v>
      </c>
      <c r="F188" s="99" t="s">
        <v>107</v>
      </c>
      <c r="G188" s="151" t="s">
        <v>107</v>
      </c>
      <c r="H188" s="101">
        <f>COUNTIF(J66:J84,N182)</f>
        <v>0</v>
      </c>
      <c r="I188" s="101">
        <f>COUNTIF(J66:J84,O182)</f>
        <v>0</v>
      </c>
      <c r="J188" s="102">
        <f>COUNTIF(J66:J84,P182)</f>
        <v>0</v>
      </c>
      <c r="K188" s="103">
        <f t="shared" si="0"/>
        <v>0</v>
      </c>
      <c r="L188" s="101" t="e">
        <f t="shared" si="1"/>
        <v>#DIV/0!</v>
      </c>
      <c r="M188" s="88" t="s">
        <v>107</v>
      </c>
      <c r="N188" s="88"/>
      <c r="O188" s="88"/>
      <c r="P188" s="88"/>
      <c r="Q188" s="88"/>
      <c r="R188" s="88"/>
      <c r="S188" s="88"/>
      <c r="T188" s="88"/>
      <c r="U188" s="88"/>
      <c r="V188" s="88"/>
    </row>
    <row r="189" spans="1:22" s="85" customFormat="1" ht="87.4" hidden="1" customHeight="1" x14ac:dyDescent="0.25">
      <c r="A189" s="149"/>
      <c r="B189" s="98"/>
      <c r="C189" s="98"/>
      <c r="D189" s="98"/>
      <c r="E189" s="105">
        <f>COUNTA(H60:V60,H57:V57,H54:V54,H51:V51,H48:V48,H45:V45,H42:V42,H39:V39,H36:V36,H33:V33,H30:V30,H27:V27,H24:V24,H21:V21,H18:V18,H15:V15,H12:V12,H9:V9,H6:V6)</f>
        <v>19</v>
      </c>
      <c r="F189" s="99" t="s">
        <v>496</v>
      </c>
      <c r="G189" s="151" t="s">
        <v>496</v>
      </c>
      <c r="H189" s="101">
        <f>COUNTIF(J8:V62,N182)</f>
        <v>1</v>
      </c>
      <c r="I189" s="101">
        <f>COUNTIF(J8:V62,O182)</f>
        <v>0</v>
      </c>
      <c r="J189" s="101">
        <f>COUNTIF(J8:V62,P182)</f>
        <v>0</v>
      </c>
      <c r="K189" s="109">
        <f t="shared" si="0"/>
        <v>1</v>
      </c>
      <c r="L189" s="102">
        <f>SUM(H189)/K189*1</f>
        <v>1</v>
      </c>
      <c r="M189" s="88" t="s">
        <v>496</v>
      </c>
      <c r="N189" s="88"/>
      <c r="O189" s="88"/>
      <c r="P189" s="88"/>
      <c r="Q189" s="88"/>
      <c r="R189" s="88"/>
      <c r="S189" s="88"/>
      <c r="T189" s="88"/>
      <c r="U189" s="88"/>
      <c r="V189" s="88"/>
    </row>
    <row r="190" spans="1:22" s="85" customFormat="1" ht="109.9" hidden="1" customHeight="1" x14ac:dyDescent="0.25">
      <c r="A190" s="149"/>
      <c r="B190" s="98"/>
      <c r="C190" s="98"/>
      <c r="D190" s="98"/>
      <c r="E190" s="99"/>
      <c r="F190" s="99"/>
      <c r="G190" s="151" t="s">
        <v>273</v>
      </c>
      <c r="H190" s="110">
        <f>SUM(H183:H189)</f>
        <v>1</v>
      </c>
      <c r="I190" s="110">
        <f>SUM(I183:I189)</f>
        <v>0</v>
      </c>
      <c r="J190" s="110">
        <f>SUM(J183:J189)</f>
        <v>0</v>
      </c>
      <c r="K190" s="106">
        <f>SUM(H190:J190)</f>
        <v>1</v>
      </c>
      <c r="L190" s="93">
        <f>SUM(H190)/K190*1</f>
        <v>1</v>
      </c>
      <c r="M190" s="88"/>
      <c r="N190" s="88"/>
      <c r="O190" s="88"/>
      <c r="P190" s="88"/>
      <c r="Q190" s="88"/>
      <c r="R190" s="88"/>
      <c r="S190" s="88"/>
      <c r="T190" s="88"/>
      <c r="U190" s="88"/>
      <c r="V190" s="88"/>
    </row>
    <row r="191" spans="1:22" s="85" customFormat="1" ht="106.15" hidden="1" customHeight="1" x14ac:dyDescent="0.25">
      <c r="A191" s="149"/>
      <c r="B191" s="98"/>
      <c r="C191" s="98"/>
      <c r="D191" s="98"/>
      <c r="E191" s="99"/>
      <c r="F191" s="99"/>
      <c r="G191" s="151" t="s">
        <v>271</v>
      </c>
      <c r="H191" s="92">
        <f>SUM(H190)/K190*1</f>
        <v>1</v>
      </c>
      <c r="I191" s="92">
        <f>SUM(I190)/K190*1</f>
        <v>0</v>
      </c>
      <c r="J191" s="92">
        <f>SUM(J190)/K190*1</f>
        <v>0</v>
      </c>
      <c r="K191" s="93">
        <f>SUM(K190)/K190*1</f>
        <v>1</v>
      </c>
      <c r="L191" s="88"/>
      <c r="M191" s="88"/>
      <c r="N191" s="88"/>
      <c r="O191" s="88"/>
      <c r="P191" s="88"/>
      <c r="Q191" s="88"/>
      <c r="R191" s="88"/>
      <c r="S191" s="88"/>
      <c r="T191" s="88"/>
      <c r="U191" s="88"/>
      <c r="V191" s="88"/>
    </row>
    <row r="192" spans="1:22" s="85" customFormat="1" ht="109.9" hidden="1" customHeight="1" x14ac:dyDescent="0.25">
      <c r="A192" s="149"/>
      <c r="B192" s="98"/>
      <c r="C192" s="98"/>
      <c r="D192" s="98"/>
      <c r="E192" s="99"/>
      <c r="F192" s="99"/>
      <c r="G192" s="151"/>
      <c r="H192" s="94" t="s">
        <v>590</v>
      </c>
      <c r="I192" s="94" t="s">
        <v>268</v>
      </c>
      <c r="J192" s="94" t="s">
        <v>269</v>
      </c>
      <c r="K192" s="95"/>
      <c r="L192" s="94"/>
      <c r="M192" s="94"/>
      <c r="N192" s="88"/>
      <c r="O192" s="88"/>
      <c r="P192" s="88"/>
      <c r="Q192" s="88"/>
      <c r="R192" s="88"/>
      <c r="S192" s="88"/>
      <c r="T192" s="88"/>
      <c r="U192" s="88"/>
      <c r="V192" s="88"/>
    </row>
    <row r="193" spans="1:22" s="85" customFormat="1" ht="70.5" hidden="1" customHeight="1" x14ac:dyDescent="0.25">
      <c r="A193" s="149"/>
      <c r="B193" s="98"/>
      <c r="C193" s="98"/>
      <c r="D193" s="98"/>
      <c r="E193" s="99"/>
      <c r="F193" s="99"/>
      <c r="G193" s="151"/>
      <c r="H193" s="152"/>
      <c r="I193" s="152"/>
      <c r="J193" s="90"/>
      <c r="K193" s="88"/>
      <c r="L193" s="88"/>
      <c r="M193" s="88"/>
      <c r="N193" s="88"/>
      <c r="O193" s="88"/>
      <c r="P193" s="88"/>
      <c r="Q193" s="88"/>
      <c r="R193" s="88"/>
      <c r="S193" s="88"/>
      <c r="T193" s="88"/>
      <c r="U193" s="88"/>
      <c r="V193" s="88"/>
    </row>
    <row r="194" spans="1:22" s="85" customFormat="1" ht="50.1" hidden="1" customHeight="1" x14ac:dyDescent="0.25">
      <c r="A194" s="149"/>
      <c r="B194" s="98"/>
      <c r="C194" s="98"/>
      <c r="D194" s="98"/>
      <c r="E194" s="99"/>
      <c r="F194" s="99"/>
      <c r="G194" s="151"/>
      <c r="H194" s="152"/>
      <c r="I194" s="152"/>
      <c r="J194" s="90"/>
      <c r="K194" s="88"/>
      <c r="L194" s="88"/>
      <c r="M194" s="88"/>
      <c r="N194" s="88"/>
      <c r="O194" s="88"/>
      <c r="P194" s="88"/>
      <c r="Q194" s="88"/>
      <c r="R194" s="88"/>
      <c r="S194" s="88"/>
      <c r="T194" s="88"/>
      <c r="U194" s="88"/>
      <c r="V194" s="88"/>
    </row>
    <row r="195" spans="1:22" s="85" customFormat="1" ht="50.1" hidden="1" customHeight="1" x14ac:dyDescent="0.25">
      <c r="A195" s="149"/>
      <c r="B195" s="98"/>
      <c r="C195" s="98"/>
      <c r="D195" s="98"/>
      <c r="E195" s="99"/>
      <c r="F195" s="99"/>
      <c r="G195" s="151"/>
      <c r="H195" s="152"/>
      <c r="I195" s="152"/>
      <c r="J195" s="90"/>
      <c r="K195" s="88"/>
      <c r="L195" s="88"/>
      <c r="M195" s="88"/>
      <c r="N195" s="88"/>
      <c r="O195" s="88"/>
      <c r="P195" s="88"/>
      <c r="Q195" s="88"/>
      <c r="R195" s="88"/>
      <c r="S195" s="88"/>
      <c r="T195" s="88"/>
      <c r="U195" s="88"/>
      <c r="V195" s="88"/>
    </row>
    <row r="196" spans="1:22" s="85" customFormat="1" ht="50.1" hidden="1" customHeight="1" x14ac:dyDescent="0.25">
      <c r="A196" s="149"/>
      <c r="B196" s="98"/>
      <c r="C196" s="98"/>
      <c r="D196" s="98"/>
      <c r="E196" s="99"/>
      <c r="F196" s="99"/>
      <c r="G196" s="151"/>
      <c r="H196" s="152"/>
      <c r="I196" s="152"/>
      <c r="J196" s="90"/>
      <c r="K196" s="88"/>
      <c r="L196" s="88"/>
      <c r="M196" s="88"/>
      <c r="N196" s="88"/>
      <c r="O196" s="88"/>
      <c r="P196" s="88"/>
      <c r="Q196" s="88"/>
      <c r="R196" s="88"/>
      <c r="S196" s="88"/>
      <c r="T196" s="88"/>
      <c r="U196" s="88"/>
      <c r="V196" s="88"/>
    </row>
    <row r="197" spans="1:22" s="85" customFormat="1" ht="50.1" hidden="1" customHeight="1" x14ac:dyDescent="0.25">
      <c r="A197" s="149"/>
      <c r="B197" s="98"/>
      <c r="C197" s="98"/>
      <c r="D197" s="98"/>
      <c r="E197" s="99"/>
      <c r="F197" s="99"/>
      <c r="G197" s="151"/>
      <c r="H197" s="152"/>
      <c r="I197" s="152"/>
      <c r="J197" s="90"/>
      <c r="K197" s="88"/>
      <c r="L197" s="88"/>
      <c r="M197" s="88"/>
      <c r="N197" s="88"/>
      <c r="O197" s="88"/>
      <c r="P197" s="88"/>
      <c r="Q197" s="88"/>
      <c r="R197" s="88"/>
      <c r="S197" s="88"/>
      <c r="T197" s="88"/>
      <c r="U197" s="88"/>
      <c r="V197" s="88"/>
    </row>
    <row r="198" spans="1:22" s="85" customFormat="1" ht="50.1" hidden="1" customHeight="1" x14ac:dyDescent="0.25">
      <c r="A198" s="149"/>
      <c r="B198" s="98"/>
      <c r="C198" s="98"/>
      <c r="D198" s="98"/>
      <c r="E198" s="99"/>
      <c r="F198" s="99"/>
      <c r="G198" s="151"/>
      <c r="H198" s="152"/>
      <c r="I198" s="152"/>
      <c r="J198" s="90"/>
      <c r="K198" s="88"/>
      <c r="L198" s="88"/>
      <c r="M198" s="88"/>
      <c r="N198" s="88"/>
      <c r="O198" s="88"/>
      <c r="P198" s="88"/>
      <c r="Q198" s="88"/>
      <c r="R198" s="88"/>
      <c r="S198" s="88"/>
      <c r="T198" s="88"/>
      <c r="U198" s="88"/>
      <c r="V198" s="88"/>
    </row>
    <row r="199" spans="1:22" s="153" customFormat="1" ht="50.1" hidden="1" customHeight="1" x14ac:dyDescent="0.25">
      <c r="A199" s="149"/>
      <c r="B199" s="98"/>
      <c r="C199" s="98"/>
      <c r="D199" s="98"/>
      <c r="E199" s="99"/>
      <c r="F199" s="99"/>
      <c r="G199" s="151"/>
      <c r="H199" s="152"/>
      <c r="I199" s="152"/>
      <c r="J199" s="90"/>
      <c r="K199" s="88"/>
      <c r="L199" s="88"/>
      <c r="M199" s="88"/>
      <c r="N199" s="88"/>
      <c r="O199" s="88"/>
      <c r="P199" s="88"/>
      <c r="Q199" s="88"/>
      <c r="R199" s="88"/>
      <c r="S199" s="88"/>
      <c r="T199" s="88"/>
      <c r="U199" s="88"/>
      <c r="V199" s="88"/>
    </row>
    <row r="200" spans="1:22" s="153" customFormat="1" ht="50.1" hidden="1" customHeight="1" x14ac:dyDescent="0.25">
      <c r="A200" s="149"/>
      <c r="B200" s="98"/>
      <c r="C200" s="98"/>
      <c r="D200" s="98"/>
      <c r="E200" s="99"/>
      <c r="F200" s="99"/>
      <c r="G200" s="151"/>
      <c r="H200" s="152"/>
      <c r="I200" s="152"/>
      <c r="J200" s="90"/>
      <c r="K200" s="88"/>
      <c r="L200" s="88"/>
      <c r="M200" s="88"/>
      <c r="N200" s="88"/>
      <c r="O200" s="88"/>
      <c r="P200" s="88"/>
      <c r="Q200" s="88"/>
      <c r="R200" s="88"/>
      <c r="S200" s="88"/>
      <c r="T200" s="88"/>
      <c r="U200" s="88"/>
      <c r="V200" s="88"/>
    </row>
    <row r="201" spans="1:22" s="153" customFormat="1" ht="50.1" hidden="1" customHeight="1" x14ac:dyDescent="0.25">
      <c r="A201" s="149"/>
      <c r="B201" s="98"/>
      <c r="C201" s="98"/>
      <c r="D201" s="98"/>
      <c r="E201" s="99"/>
      <c r="F201" s="99"/>
      <c r="G201" s="151"/>
      <c r="H201" s="90"/>
      <c r="I201" s="90"/>
      <c r="J201" s="90"/>
      <c r="K201" s="88"/>
      <c r="L201" s="88"/>
      <c r="M201" s="88"/>
      <c r="N201" s="88"/>
      <c r="O201" s="88"/>
      <c r="P201" s="88"/>
      <c r="Q201" s="88"/>
      <c r="R201" s="88"/>
      <c r="S201" s="88"/>
      <c r="T201" s="88"/>
      <c r="U201" s="88"/>
      <c r="V201" s="88"/>
    </row>
    <row r="202" spans="1:22" s="153" customFormat="1" ht="50.1" hidden="1" customHeight="1" x14ac:dyDescent="0.25">
      <c r="A202" s="149"/>
      <c r="B202" s="98"/>
      <c r="C202" s="98"/>
      <c r="D202" s="98"/>
      <c r="E202" s="99"/>
      <c r="F202" s="99"/>
      <c r="G202" s="151"/>
      <c r="H202" s="90"/>
      <c r="I202" s="90"/>
      <c r="J202" s="90"/>
      <c r="K202" s="88"/>
      <c r="L202" s="88"/>
      <c r="M202" s="88"/>
      <c r="N202" s="88"/>
      <c r="O202" s="88"/>
      <c r="P202" s="88"/>
      <c r="Q202" s="88"/>
      <c r="R202" s="88"/>
      <c r="S202" s="88"/>
      <c r="T202" s="88"/>
      <c r="U202" s="88"/>
      <c r="V202" s="88"/>
    </row>
    <row r="203" spans="1:22" s="153" customFormat="1" ht="50.1" hidden="1" customHeight="1" x14ac:dyDescent="0.25">
      <c r="A203" s="149"/>
      <c r="B203" s="98"/>
      <c r="C203" s="98"/>
      <c r="D203" s="98"/>
      <c r="E203" s="99"/>
      <c r="F203" s="99"/>
      <c r="G203" s="151"/>
      <c r="H203" s="90"/>
      <c r="I203" s="90"/>
      <c r="J203" s="90"/>
      <c r="K203" s="88"/>
      <c r="L203" s="88"/>
      <c r="M203" s="88"/>
      <c r="N203" s="88"/>
      <c r="O203" s="88"/>
      <c r="P203" s="88"/>
      <c r="Q203" s="88"/>
      <c r="R203" s="88"/>
      <c r="S203" s="88"/>
      <c r="T203" s="88"/>
      <c r="U203" s="88"/>
      <c r="V203" s="88"/>
    </row>
    <row r="204" spans="1:22" s="153" customFormat="1" ht="50.1" hidden="1" customHeight="1" x14ac:dyDescent="0.25">
      <c r="A204" s="149"/>
      <c r="B204" s="98"/>
      <c r="C204" s="98"/>
      <c r="D204" s="98"/>
      <c r="E204" s="99"/>
      <c r="F204" s="99"/>
      <c r="G204" s="151"/>
      <c r="H204" s="90"/>
      <c r="I204" s="90"/>
      <c r="J204" s="90"/>
      <c r="K204" s="88"/>
      <c r="L204" s="88"/>
      <c r="M204" s="88"/>
      <c r="N204" s="88"/>
      <c r="O204" s="88"/>
      <c r="P204" s="88"/>
      <c r="Q204" s="88"/>
      <c r="R204" s="88"/>
      <c r="S204" s="88"/>
      <c r="T204" s="88"/>
      <c r="U204" s="88"/>
      <c r="V204" s="88"/>
    </row>
    <row r="205" spans="1:22" s="153" customFormat="1" ht="50.1" hidden="1" customHeight="1" x14ac:dyDescent="0.25">
      <c r="A205" s="149"/>
      <c r="B205" s="98"/>
      <c r="C205" s="98"/>
      <c r="D205" s="98"/>
      <c r="E205" s="99"/>
      <c r="F205" s="99"/>
      <c r="G205" s="151"/>
      <c r="H205" s="90"/>
      <c r="I205" s="90"/>
      <c r="J205" s="90"/>
      <c r="K205" s="88"/>
      <c r="L205" s="88"/>
      <c r="M205" s="88"/>
      <c r="N205" s="88"/>
      <c r="O205" s="88"/>
      <c r="P205" s="88"/>
      <c r="Q205" s="88"/>
      <c r="R205" s="88"/>
      <c r="S205" s="88"/>
      <c r="T205" s="88"/>
      <c r="U205" s="88"/>
      <c r="V205" s="88"/>
    </row>
    <row r="206" spans="1:22" s="153" customFormat="1" ht="96" hidden="1" customHeight="1" x14ac:dyDescent="0.25">
      <c r="A206" s="149"/>
      <c r="B206" s="98"/>
      <c r="C206" s="98"/>
      <c r="D206" s="98"/>
      <c r="E206" s="99"/>
      <c r="F206" s="99"/>
      <c r="G206" s="151"/>
      <c r="H206" s="90"/>
      <c r="I206" s="90"/>
      <c r="J206" s="90"/>
      <c r="K206" s="88"/>
      <c r="L206" s="88"/>
      <c r="M206" s="88"/>
      <c r="N206" s="88"/>
      <c r="O206" s="88"/>
      <c r="P206" s="88"/>
      <c r="Q206" s="88"/>
      <c r="R206" s="88"/>
      <c r="S206" s="88"/>
      <c r="T206" s="88"/>
      <c r="U206" s="88"/>
      <c r="V206" s="88"/>
    </row>
    <row r="207" spans="1:22" s="153" customFormat="1" ht="50.1" hidden="1" customHeight="1" x14ac:dyDescent="0.25">
      <c r="A207" s="149"/>
      <c r="B207" s="98"/>
      <c r="C207" s="98"/>
      <c r="D207" s="98"/>
      <c r="E207" s="99"/>
      <c r="F207" s="99"/>
      <c r="G207" s="151"/>
      <c r="H207" s="90"/>
      <c r="I207" s="90"/>
      <c r="J207" s="90"/>
      <c r="K207" s="88"/>
      <c r="L207" s="88"/>
      <c r="M207" s="88"/>
      <c r="N207" s="88"/>
      <c r="O207" s="88"/>
      <c r="P207" s="88"/>
      <c r="Q207" s="88"/>
      <c r="R207" s="88"/>
      <c r="S207" s="88"/>
      <c r="T207" s="88"/>
      <c r="U207" s="88"/>
      <c r="V207" s="88"/>
    </row>
    <row r="208" spans="1:22" s="153" customFormat="1" ht="86.25" hidden="1" customHeight="1" x14ac:dyDescent="0.25">
      <c r="B208" s="154"/>
      <c r="C208" s="155"/>
      <c r="D208" s="156"/>
      <c r="E208" s="157"/>
      <c r="F208" s="86"/>
      <c r="G208" s="86"/>
      <c r="K208" s="85"/>
      <c r="L208" s="85"/>
      <c r="M208" s="85"/>
      <c r="N208" s="85"/>
      <c r="O208" s="85"/>
      <c r="P208" s="85"/>
      <c r="Q208" s="85"/>
      <c r="R208" s="85"/>
      <c r="S208" s="85"/>
      <c r="T208" s="85"/>
      <c r="U208" s="85"/>
      <c r="V208" s="85"/>
    </row>
    <row r="209" spans="2:22" s="86" customFormat="1" ht="50.1" hidden="1" customHeight="1" x14ac:dyDescent="0.25">
      <c r="B209" s="154"/>
      <c r="C209" s="155"/>
      <c r="D209" s="156"/>
      <c r="E209" s="158"/>
      <c r="H209" s="153"/>
      <c r="I209" s="153"/>
      <c r="J209" s="153"/>
      <c r="K209" s="85"/>
      <c r="L209" s="85"/>
      <c r="M209" s="85"/>
      <c r="N209" s="85"/>
      <c r="O209" s="85"/>
      <c r="P209" s="85"/>
      <c r="Q209" s="85"/>
      <c r="R209" s="85"/>
      <c r="S209" s="85"/>
      <c r="T209" s="85"/>
      <c r="U209" s="85"/>
      <c r="V209" s="85"/>
    </row>
    <row r="210" spans="2:22" s="86" customFormat="1" ht="50.1" hidden="1" customHeight="1" x14ac:dyDescent="0.25">
      <c r="B210" s="154"/>
      <c r="C210" s="155"/>
      <c r="D210" s="156"/>
      <c r="E210" s="158"/>
      <c r="H210" s="153"/>
      <c r="I210" s="153"/>
      <c r="J210" s="153"/>
      <c r="K210" s="85"/>
      <c r="L210" s="85"/>
      <c r="M210" s="85"/>
      <c r="N210" s="85"/>
      <c r="O210" s="85"/>
      <c r="P210" s="85"/>
      <c r="Q210" s="85"/>
      <c r="R210" s="85"/>
      <c r="S210" s="85"/>
      <c r="T210" s="85"/>
      <c r="U210" s="85"/>
      <c r="V210" s="85"/>
    </row>
    <row r="211" spans="2:22" s="86" customFormat="1" ht="50.1" hidden="1" customHeight="1" x14ac:dyDescent="0.25">
      <c r="B211" s="154"/>
      <c r="C211" s="155"/>
      <c r="D211" s="156"/>
      <c r="E211" s="158"/>
      <c r="H211" s="153"/>
      <c r="I211" s="153"/>
      <c r="J211" s="153"/>
      <c r="K211" s="85"/>
      <c r="L211" s="85"/>
      <c r="M211" s="85"/>
      <c r="N211" s="85"/>
      <c r="O211" s="85"/>
      <c r="P211" s="85"/>
      <c r="Q211" s="85"/>
      <c r="R211" s="85"/>
      <c r="S211" s="85"/>
      <c r="T211" s="85"/>
      <c r="U211" s="85"/>
      <c r="V211" s="85"/>
    </row>
    <row r="212" spans="2:22" s="86" customFormat="1" ht="50.1" hidden="1" customHeight="1" x14ac:dyDescent="0.25">
      <c r="B212" s="154"/>
      <c r="C212" s="155"/>
      <c r="D212" s="156"/>
      <c r="E212" s="158"/>
      <c r="H212" s="153"/>
      <c r="I212" s="153"/>
      <c r="J212" s="153"/>
      <c r="K212" s="85"/>
      <c r="L212" s="85"/>
      <c r="M212" s="85"/>
      <c r="N212" s="85"/>
      <c r="O212" s="85"/>
      <c r="P212" s="85"/>
      <c r="Q212" s="85"/>
      <c r="R212" s="85"/>
      <c r="S212" s="85"/>
      <c r="T212" s="85"/>
      <c r="U212" s="85"/>
      <c r="V212" s="85"/>
    </row>
    <row r="213" spans="2:22" s="86" customFormat="1" ht="50.1" hidden="1" customHeight="1" x14ac:dyDescent="0.25">
      <c r="B213" s="154"/>
      <c r="C213" s="155"/>
      <c r="D213" s="156"/>
      <c r="E213" s="158"/>
      <c r="H213" s="153"/>
      <c r="I213" s="153"/>
      <c r="J213" s="153"/>
      <c r="K213" s="85"/>
      <c r="L213" s="85"/>
      <c r="M213" s="85"/>
      <c r="N213" s="85"/>
      <c r="O213" s="85"/>
      <c r="P213" s="85"/>
      <c r="Q213" s="85"/>
      <c r="R213" s="85"/>
      <c r="S213" s="85"/>
      <c r="T213" s="85"/>
      <c r="U213" s="85"/>
      <c r="V213" s="85"/>
    </row>
    <row r="214" spans="2:22" s="86" customFormat="1" ht="50.1" hidden="1" customHeight="1" x14ac:dyDescent="0.25">
      <c r="B214" s="154"/>
      <c r="C214" s="155"/>
      <c r="D214" s="156"/>
      <c r="E214" s="158"/>
      <c r="H214" s="153"/>
      <c r="I214" s="153"/>
      <c r="J214" s="153"/>
      <c r="K214" s="85"/>
      <c r="L214" s="85"/>
      <c r="M214" s="85"/>
      <c r="N214" s="85"/>
      <c r="O214" s="85"/>
      <c r="P214" s="85"/>
      <c r="Q214" s="85"/>
      <c r="R214" s="85"/>
      <c r="S214" s="85"/>
      <c r="T214" s="85"/>
      <c r="U214" s="85"/>
      <c r="V214" s="85"/>
    </row>
    <row r="215" spans="2:22" s="86" customFormat="1" ht="50.1" hidden="1" customHeight="1" x14ac:dyDescent="0.25">
      <c r="B215" s="154"/>
      <c r="C215" s="155"/>
      <c r="D215" s="156"/>
      <c r="E215" s="158"/>
      <c r="H215" s="153"/>
      <c r="I215" s="153"/>
      <c r="J215" s="153"/>
      <c r="K215" s="85"/>
      <c r="L215" s="85"/>
      <c r="M215" s="85"/>
      <c r="N215" s="85"/>
      <c r="O215" s="85"/>
      <c r="P215" s="85"/>
      <c r="Q215" s="85"/>
      <c r="R215" s="85"/>
      <c r="S215" s="85"/>
      <c r="T215" s="85"/>
      <c r="U215" s="85"/>
      <c r="V215" s="85"/>
    </row>
    <row r="216" spans="2:22" s="86" customFormat="1" ht="50.1" customHeight="1" x14ac:dyDescent="0.25">
      <c r="B216" s="154"/>
      <c r="C216" s="155"/>
      <c r="D216" s="156"/>
      <c r="E216" s="158"/>
      <c r="H216" s="153"/>
      <c r="I216" s="153"/>
      <c r="J216" s="153"/>
      <c r="K216" s="85"/>
      <c r="L216" s="85"/>
      <c r="M216" s="85"/>
      <c r="N216" s="85"/>
      <c r="O216" s="85"/>
      <c r="P216" s="85"/>
      <c r="Q216" s="85"/>
      <c r="R216" s="85"/>
      <c r="S216" s="85"/>
      <c r="T216" s="85"/>
      <c r="U216" s="85"/>
      <c r="V216" s="85"/>
    </row>
    <row r="217" spans="2:22" s="86" customFormat="1" ht="50.1" customHeight="1" x14ac:dyDescent="0.25">
      <c r="B217" s="154"/>
      <c r="C217" s="155"/>
      <c r="D217" s="156"/>
      <c r="E217" s="158"/>
      <c r="H217" s="153"/>
      <c r="I217" s="153"/>
      <c r="J217" s="153"/>
      <c r="K217" s="85"/>
      <c r="L217" s="85"/>
      <c r="M217" s="85"/>
      <c r="N217" s="85"/>
      <c r="O217" s="85"/>
      <c r="P217" s="85"/>
      <c r="Q217" s="85"/>
      <c r="R217" s="85"/>
      <c r="S217" s="85"/>
      <c r="T217" s="85"/>
      <c r="U217" s="85"/>
      <c r="V217" s="85"/>
    </row>
  </sheetData>
  <sheetProtection algorithmName="SHA-512" hashValue="fuPjOJ9PrNotCoqNppHXRqHhFFedkikRKiWMhWPU4Uvd943SFqMXUaE/mwy1lwE41w1fWT5nw7GLmShSEUMd0Q==" saltValue="m6qm/yO1m/OZjmgtwrcZQQ==" spinCount="100000" sheet="1" objects="1" scenarios="1" insertColumns="0" insertRows="0" insertHyperlinks="0" selectLockedCells="1" sort="0" autoFilter="0"/>
  <mergeCells count="687">
    <mergeCell ref="H4:J4"/>
    <mergeCell ref="K4:M4"/>
    <mergeCell ref="N4:P4"/>
    <mergeCell ref="Q4:S4"/>
    <mergeCell ref="T4:V4"/>
    <mergeCell ref="H177:J177"/>
    <mergeCell ref="K177:M177"/>
    <mergeCell ref="G177:G179"/>
    <mergeCell ref="F177:F179"/>
    <mergeCell ref="N12:P12"/>
    <mergeCell ref="Q12:S12"/>
    <mergeCell ref="H27:J27"/>
    <mergeCell ref="K27:M27"/>
    <mergeCell ref="N27:P27"/>
    <mergeCell ref="Q27:S27"/>
    <mergeCell ref="T27:V27"/>
    <mergeCell ref="H18:J18"/>
    <mergeCell ref="K18:M18"/>
    <mergeCell ref="N18:P18"/>
    <mergeCell ref="Q18:S18"/>
    <mergeCell ref="T24:V24"/>
    <mergeCell ref="H21:J21"/>
    <mergeCell ref="K21:M21"/>
    <mergeCell ref="N21:P21"/>
    <mergeCell ref="E177:E179"/>
    <mergeCell ref="D177:D179"/>
    <mergeCell ref="C177:C179"/>
    <mergeCell ref="B177:B179"/>
    <mergeCell ref="A177:A179"/>
    <mergeCell ref="Q6:S6"/>
    <mergeCell ref="T6:V6"/>
    <mergeCell ref="H9:J9"/>
    <mergeCell ref="K9:M9"/>
    <mergeCell ref="N9:P9"/>
    <mergeCell ref="Q9:S9"/>
    <mergeCell ref="T9:V9"/>
    <mergeCell ref="H6:J6"/>
    <mergeCell ref="K6:M6"/>
    <mergeCell ref="N6:P6"/>
    <mergeCell ref="T12:V12"/>
    <mergeCell ref="K12:M12"/>
    <mergeCell ref="T18:V18"/>
    <mergeCell ref="H15:J15"/>
    <mergeCell ref="K15:M15"/>
    <mergeCell ref="N15:P15"/>
    <mergeCell ref="Q15:S15"/>
    <mergeCell ref="T15:V15"/>
    <mergeCell ref="H12:J12"/>
    <mergeCell ref="Q21:S21"/>
    <mergeCell ref="T21:V21"/>
    <mergeCell ref="H24:J24"/>
    <mergeCell ref="K24:M24"/>
    <mergeCell ref="N24:P24"/>
    <mergeCell ref="Q24:S24"/>
    <mergeCell ref="T33:V33"/>
    <mergeCell ref="H30:J30"/>
    <mergeCell ref="K30:M30"/>
    <mergeCell ref="N30:P30"/>
    <mergeCell ref="Q30:S30"/>
    <mergeCell ref="T30:V30"/>
    <mergeCell ref="H33:J33"/>
    <mergeCell ref="K33:M33"/>
    <mergeCell ref="N33:P33"/>
    <mergeCell ref="Q33:S33"/>
    <mergeCell ref="T39:V39"/>
    <mergeCell ref="H36:J36"/>
    <mergeCell ref="K36:M36"/>
    <mergeCell ref="N36:P36"/>
    <mergeCell ref="Q36:S36"/>
    <mergeCell ref="T36:V36"/>
    <mergeCell ref="H39:J39"/>
    <mergeCell ref="K39:M39"/>
    <mergeCell ref="N39:P39"/>
    <mergeCell ref="Q39:S39"/>
    <mergeCell ref="H54:J54"/>
    <mergeCell ref="K54:M54"/>
    <mergeCell ref="N54:P54"/>
    <mergeCell ref="Q54:S54"/>
    <mergeCell ref="T54:V54"/>
    <mergeCell ref="H57:J57"/>
    <mergeCell ref="T45:V45"/>
    <mergeCell ref="H42:J42"/>
    <mergeCell ref="K42:M42"/>
    <mergeCell ref="N42:P42"/>
    <mergeCell ref="Q42:S42"/>
    <mergeCell ref="T42:V42"/>
    <mergeCell ref="H45:J45"/>
    <mergeCell ref="K45:M45"/>
    <mergeCell ref="N45:P45"/>
    <mergeCell ref="Q45:S45"/>
    <mergeCell ref="T51:V51"/>
    <mergeCell ref="H48:J48"/>
    <mergeCell ref="K48:M48"/>
    <mergeCell ref="N48:P48"/>
    <mergeCell ref="Q48:S48"/>
    <mergeCell ref="T48:V48"/>
    <mergeCell ref="H51:J51"/>
    <mergeCell ref="K51:M51"/>
    <mergeCell ref="N51:P51"/>
    <mergeCell ref="Q51:S51"/>
    <mergeCell ref="K57:M57"/>
    <mergeCell ref="Q67:S67"/>
    <mergeCell ref="B73:B75"/>
    <mergeCell ref="C73:C75"/>
    <mergeCell ref="D73:D75"/>
    <mergeCell ref="E73:E75"/>
    <mergeCell ref="F73:F75"/>
    <mergeCell ref="H60:J60"/>
    <mergeCell ref="K60:M60"/>
    <mergeCell ref="N60:P60"/>
    <mergeCell ref="Q60:S60"/>
    <mergeCell ref="A63:V63"/>
    <mergeCell ref="A51:A53"/>
    <mergeCell ref="B51:B53"/>
    <mergeCell ref="C51:C53"/>
    <mergeCell ref="D51:D53"/>
    <mergeCell ref="E51:E53"/>
    <mergeCell ref="F51:F53"/>
    <mergeCell ref="G51:G53"/>
    <mergeCell ref="A54:A56"/>
    <mergeCell ref="B54:B56"/>
    <mergeCell ref="C54:C56"/>
    <mergeCell ref="T67:V67"/>
    <mergeCell ref="H64:J64"/>
    <mergeCell ref="K64:M64"/>
    <mergeCell ref="N64:P64"/>
    <mergeCell ref="Q64:S64"/>
    <mergeCell ref="T64:V64"/>
    <mergeCell ref="H67:J67"/>
    <mergeCell ref="K67:M67"/>
    <mergeCell ref="N67:P67"/>
    <mergeCell ref="T60:V60"/>
    <mergeCell ref="N57:P57"/>
    <mergeCell ref="Q57:S57"/>
    <mergeCell ref="T57:V57"/>
    <mergeCell ref="T82:V82"/>
    <mergeCell ref="G76:G78"/>
    <mergeCell ref="T73:V73"/>
    <mergeCell ref="H70:J70"/>
    <mergeCell ref="K70:M70"/>
    <mergeCell ref="N70:P70"/>
    <mergeCell ref="Q70:S70"/>
    <mergeCell ref="T70:V70"/>
    <mergeCell ref="H73:J73"/>
    <mergeCell ref="K73:M73"/>
    <mergeCell ref="N73:P73"/>
    <mergeCell ref="Q73:S73"/>
    <mergeCell ref="G73:G75"/>
    <mergeCell ref="N79:P79"/>
    <mergeCell ref="Q79:S79"/>
    <mergeCell ref="T79:V79"/>
    <mergeCell ref="H76:J76"/>
    <mergeCell ref="K76:M76"/>
    <mergeCell ref="N76:P76"/>
    <mergeCell ref="Q76:S76"/>
    <mergeCell ref="T89:V89"/>
    <mergeCell ref="H86:J86"/>
    <mergeCell ref="K86:M86"/>
    <mergeCell ref="N86:P86"/>
    <mergeCell ref="Q86:S86"/>
    <mergeCell ref="T86:V86"/>
    <mergeCell ref="H89:J89"/>
    <mergeCell ref="K89:M89"/>
    <mergeCell ref="N89:P89"/>
    <mergeCell ref="Q89:S89"/>
    <mergeCell ref="T95:V95"/>
    <mergeCell ref="H92:J92"/>
    <mergeCell ref="K92:M92"/>
    <mergeCell ref="N92:P92"/>
    <mergeCell ref="Q92:S92"/>
    <mergeCell ref="T92:V92"/>
    <mergeCell ref="H95:J95"/>
    <mergeCell ref="K95:M95"/>
    <mergeCell ref="N95:P95"/>
    <mergeCell ref="Q95:S95"/>
    <mergeCell ref="T101:V101"/>
    <mergeCell ref="H98:J98"/>
    <mergeCell ref="K98:M98"/>
    <mergeCell ref="N98:P98"/>
    <mergeCell ref="Q98:S98"/>
    <mergeCell ref="T98:V98"/>
    <mergeCell ref="H101:J101"/>
    <mergeCell ref="K101:M101"/>
    <mergeCell ref="N101:P101"/>
    <mergeCell ref="Q101:S101"/>
    <mergeCell ref="N110:P110"/>
    <mergeCell ref="Q110:S110"/>
    <mergeCell ref="T110:V110"/>
    <mergeCell ref="F104:F106"/>
    <mergeCell ref="G104:G106"/>
    <mergeCell ref="F107:F109"/>
    <mergeCell ref="G107:G109"/>
    <mergeCell ref="B104:B106"/>
    <mergeCell ref="C104:C106"/>
    <mergeCell ref="D104:D106"/>
    <mergeCell ref="E104:E106"/>
    <mergeCell ref="B107:B109"/>
    <mergeCell ref="C107:C109"/>
    <mergeCell ref="D107:D109"/>
    <mergeCell ref="E107:E109"/>
    <mergeCell ref="H114:J114"/>
    <mergeCell ref="K114:M114"/>
    <mergeCell ref="N114:P114"/>
    <mergeCell ref="Q114:S114"/>
    <mergeCell ref="T114:V114"/>
    <mergeCell ref="A113:V113"/>
    <mergeCell ref="A76:A78"/>
    <mergeCell ref="B76:B78"/>
    <mergeCell ref="C76:C78"/>
    <mergeCell ref="D76:D78"/>
    <mergeCell ref="E76:E78"/>
    <mergeCell ref="F76:F78"/>
    <mergeCell ref="Q107:S107"/>
    <mergeCell ref="T107:V107"/>
    <mergeCell ref="H104:J104"/>
    <mergeCell ref="K104:M104"/>
    <mergeCell ref="N104:P104"/>
    <mergeCell ref="Q104:S104"/>
    <mergeCell ref="T104:V104"/>
    <mergeCell ref="H107:J107"/>
    <mergeCell ref="K107:M107"/>
    <mergeCell ref="N107:P107"/>
    <mergeCell ref="H110:J110"/>
    <mergeCell ref="K110:M110"/>
    <mergeCell ref="Q117:S117"/>
    <mergeCell ref="T117:V117"/>
    <mergeCell ref="H120:J120"/>
    <mergeCell ref="K120:M120"/>
    <mergeCell ref="N120:P120"/>
    <mergeCell ref="Q120:S120"/>
    <mergeCell ref="T120:V120"/>
    <mergeCell ref="H117:J117"/>
    <mergeCell ref="K117:M117"/>
    <mergeCell ref="N117:P117"/>
    <mergeCell ref="N129:P129"/>
    <mergeCell ref="Q123:S123"/>
    <mergeCell ref="T123:V123"/>
    <mergeCell ref="H126:J126"/>
    <mergeCell ref="K126:M126"/>
    <mergeCell ref="N126:P126"/>
    <mergeCell ref="Q126:S126"/>
    <mergeCell ref="T126:V126"/>
    <mergeCell ref="H123:J123"/>
    <mergeCell ref="K123:M123"/>
    <mergeCell ref="N123:P123"/>
    <mergeCell ref="Q136:S136"/>
    <mergeCell ref="T136:V136"/>
    <mergeCell ref="H139:J139"/>
    <mergeCell ref="K139:M139"/>
    <mergeCell ref="N139:P139"/>
    <mergeCell ref="Q139:S139"/>
    <mergeCell ref="T139:V139"/>
    <mergeCell ref="H136:J136"/>
    <mergeCell ref="K136:M136"/>
    <mergeCell ref="N136:P136"/>
    <mergeCell ref="Q142:S142"/>
    <mergeCell ref="T142:V142"/>
    <mergeCell ref="H145:J145"/>
    <mergeCell ref="K145:M145"/>
    <mergeCell ref="N145:P145"/>
    <mergeCell ref="Q145:S145"/>
    <mergeCell ref="T145:V145"/>
    <mergeCell ref="H142:J142"/>
    <mergeCell ref="K142:M142"/>
    <mergeCell ref="N142:P142"/>
    <mergeCell ref="H155:J155"/>
    <mergeCell ref="K155:M155"/>
    <mergeCell ref="N155:P155"/>
    <mergeCell ref="Q155:S155"/>
    <mergeCell ref="T155:V155"/>
    <mergeCell ref="Q148:S148"/>
    <mergeCell ref="T148:V148"/>
    <mergeCell ref="H151:J151"/>
    <mergeCell ref="K151:M151"/>
    <mergeCell ref="N151:P151"/>
    <mergeCell ref="Q151:S151"/>
    <mergeCell ref="T151:V151"/>
    <mergeCell ref="H148:J148"/>
    <mergeCell ref="K148:M148"/>
    <mergeCell ref="N148:P148"/>
    <mergeCell ref="T168:V168"/>
    <mergeCell ref="H164:J164"/>
    <mergeCell ref="K164:M164"/>
    <mergeCell ref="Q158:S158"/>
    <mergeCell ref="T158:V158"/>
    <mergeCell ref="H161:J161"/>
    <mergeCell ref="K161:M161"/>
    <mergeCell ref="N161:P161"/>
    <mergeCell ref="Q161:S161"/>
    <mergeCell ref="T161:V161"/>
    <mergeCell ref="H158:J158"/>
    <mergeCell ref="K158:M158"/>
    <mergeCell ref="N158:P158"/>
    <mergeCell ref="A167:V167"/>
    <mergeCell ref="A161:A163"/>
    <mergeCell ref="B161:B163"/>
    <mergeCell ref="C161:C163"/>
    <mergeCell ref="D161:D163"/>
    <mergeCell ref="E161:E163"/>
    <mergeCell ref="F161:F163"/>
    <mergeCell ref="G161:G163"/>
    <mergeCell ref="A164:A166"/>
    <mergeCell ref="B164:B166"/>
    <mergeCell ref="C164:C166"/>
    <mergeCell ref="A1:V1"/>
    <mergeCell ref="A2:V2"/>
    <mergeCell ref="A3:V3"/>
    <mergeCell ref="A5:V5"/>
    <mergeCell ref="T177:V177"/>
    <mergeCell ref="H174:J174"/>
    <mergeCell ref="K174:M174"/>
    <mergeCell ref="N174:P174"/>
    <mergeCell ref="Q174:S174"/>
    <mergeCell ref="T174:V174"/>
    <mergeCell ref="N177:P177"/>
    <mergeCell ref="H171:J171"/>
    <mergeCell ref="K171:M171"/>
    <mergeCell ref="N171:P171"/>
    <mergeCell ref="Q171:S171"/>
    <mergeCell ref="Q177:S177"/>
    <mergeCell ref="N164:P164"/>
    <mergeCell ref="Q164:S164"/>
    <mergeCell ref="T164:V164"/>
    <mergeCell ref="T171:V171"/>
    <mergeCell ref="H168:J168"/>
    <mergeCell ref="K168:M168"/>
    <mergeCell ref="N168:P168"/>
    <mergeCell ref="Q168:S168"/>
    <mergeCell ref="A85:V85"/>
    <mergeCell ref="A67:A69"/>
    <mergeCell ref="B67:B69"/>
    <mergeCell ref="C67:C69"/>
    <mergeCell ref="D67:D69"/>
    <mergeCell ref="E67:E69"/>
    <mergeCell ref="F67:F69"/>
    <mergeCell ref="G67:G69"/>
    <mergeCell ref="A70:A72"/>
    <mergeCell ref="B70:B72"/>
    <mergeCell ref="C70:C72"/>
    <mergeCell ref="D70:D72"/>
    <mergeCell ref="E70:E72"/>
    <mergeCell ref="F70:F72"/>
    <mergeCell ref="G70:G72"/>
    <mergeCell ref="A73:A75"/>
    <mergeCell ref="T76:V76"/>
    <mergeCell ref="H79:J79"/>
    <mergeCell ref="K79:M79"/>
    <mergeCell ref="H82:J82"/>
    <mergeCell ref="K82:M82"/>
    <mergeCell ref="N82:P82"/>
    <mergeCell ref="Q82:S82"/>
    <mergeCell ref="A79:A81"/>
    <mergeCell ref="G120:G122"/>
    <mergeCell ref="A86:A88"/>
    <mergeCell ref="A89:A91"/>
    <mergeCell ref="A92:A94"/>
    <mergeCell ref="A98:A100"/>
    <mergeCell ref="A101:A103"/>
    <mergeCell ref="A104:A106"/>
    <mergeCell ref="A107:A109"/>
    <mergeCell ref="A110:A112"/>
    <mergeCell ref="G98:G100"/>
    <mergeCell ref="G101:G103"/>
    <mergeCell ref="B98:B100"/>
    <mergeCell ref="C98:C100"/>
    <mergeCell ref="D98:D100"/>
    <mergeCell ref="E98:E100"/>
    <mergeCell ref="F98:F100"/>
    <mergeCell ref="B101:B103"/>
    <mergeCell ref="C101:C103"/>
    <mergeCell ref="D101:D103"/>
    <mergeCell ref="E101:E103"/>
    <mergeCell ref="F101:F103"/>
    <mergeCell ref="B86:B88"/>
    <mergeCell ref="C86:C88"/>
    <mergeCell ref="D86:D88"/>
    <mergeCell ref="D142:D144"/>
    <mergeCell ref="E142:E144"/>
    <mergeCell ref="F142:F144"/>
    <mergeCell ref="G142:G144"/>
    <mergeCell ref="A145:A147"/>
    <mergeCell ref="B145:B147"/>
    <mergeCell ref="C145:C147"/>
    <mergeCell ref="D145:D147"/>
    <mergeCell ref="E145:E147"/>
    <mergeCell ref="F145:F147"/>
    <mergeCell ref="G145:G147"/>
    <mergeCell ref="G6:G8"/>
    <mergeCell ref="F6:F8"/>
    <mergeCell ref="E6:E8"/>
    <mergeCell ref="D6:D8"/>
    <mergeCell ref="C6:C8"/>
    <mergeCell ref="B6:B8"/>
    <mergeCell ref="A6:A8"/>
    <mergeCell ref="A9:A11"/>
    <mergeCell ref="B9:B11"/>
    <mergeCell ref="C9:C11"/>
    <mergeCell ref="D9:D11"/>
    <mergeCell ref="E9:E11"/>
    <mergeCell ref="F9:F11"/>
    <mergeCell ref="G9:G11"/>
    <mergeCell ref="A12:A14"/>
    <mergeCell ref="B12:B14"/>
    <mergeCell ref="C12:C14"/>
    <mergeCell ref="D12:D14"/>
    <mergeCell ref="E12:E14"/>
    <mergeCell ref="A154:V154"/>
    <mergeCell ref="A142:A144"/>
    <mergeCell ref="B142:B144"/>
    <mergeCell ref="C142:C144"/>
    <mergeCell ref="F12:F14"/>
    <mergeCell ref="G12:G14"/>
    <mergeCell ref="A15:A17"/>
    <mergeCell ref="B15:B17"/>
    <mergeCell ref="C15:C17"/>
    <mergeCell ref="D15:D17"/>
    <mergeCell ref="E15:E17"/>
    <mergeCell ref="F15:F17"/>
    <mergeCell ref="G15:G17"/>
    <mergeCell ref="A18:A20"/>
    <mergeCell ref="B18:B20"/>
    <mergeCell ref="C18:C20"/>
    <mergeCell ref="D18:D20"/>
    <mergeCell ref="E18:E20"/>
    <mergeCell ref="F18:F20"/>
    <mergeCell ref="G18:G20"/>
    <mergeCell ref="A21:A23"/>
    <mergeCell ref="B21:B23"/>
    <mergeCell ref="C21:C23"/>
    <mergeCell ref="D21:D23"/>
    <mergeCell ref="E21:E23"/>
    <mergeCell ref="F21:F23"/>
    <mergeCell ref="G21:G23"/>
    <mergeCell ref="A24:A26"/>
    <mergeCell ref="B24:B26"/>
    <mergeCell ref="C24:C26"/>
    <mergeCell ref="D24:D26"/>
    <mergeCell ref="E24:E26"/>
    <mergeCell ref="F24:F26"/>
    <mergeCell ref="G24:G26"/>
    <mergeCell ref="A27:A29"/>
    <mergeCell ref="B27:B29"/>
    <mergeCell ref="C27:C29"/>
    <mergeCell ref="D27:D29"/>
    <mergeCell ref="E27:E29"/>
    <mergeCell ref="F27:F29"/>
    <mergeCell ref="G27:G29"/>
    <mergeCell ref="A30:A32"/>
    <mergeCell ref="B30:B32"/>
    <mergeCell ref="C30:C32"/>
    <mergeCell ref="D30:D32"/>
    <mergeCell ref="E30:E32"/>
    <mergeCell ref="F30:F32"/>
    <mergeCell ref="G30:G32"/>
    <mergeCell ref="A33:A35"/>
    <mergeCell ref="B33:B35"/>
    <mergeCell ref="C33:C35"/>
    <mergeCell ref="D33:D35"/>
    <mergeCell ref="E33:E35"/>
    <mergeCell ref="F33:F35"/>
    <mergeCell ref="G33:G35"/>
    <mergeCell ref="A36:A38"/>
    <mergeCell ref="B36:B38"/>
    <mergeCell ref="C36:C38"/>
    <mergeCell ref="D36:D38"/>
    <mergeCell ref="E36:E38"/>
    <mergeCell ref="F36:F38"/>
    <mergeCell ref="G36:G38"/>
    <mergeCell ref="A39:A41"/>
    <mergeCell ref="B39:B41"/>
    <mergeCell ref="C39:C41"/>
    <mergeCell ref="D39:D41"/>
    <mergeCell ref="E39:E41"/>
    <mergeCell ref="F39:F41"/>
    <mergeCell ref="G39:G41"/>
    <mergeCell ref="A42:A44"/>
    <mergeCell ref="B42:B44"/>
    <mergeCell ref="C42:C44"/>
    <mergeCell ref="D42:D44"/>
    <mergeCell ref="E42:E44"/>
    <mergeCell ref="F42:F44"/>
    <mergeCell ref="G42:G44"/>
    <mergeCell ref="A45:A47"/>
    <mergeCell ref="B45:B47"/>
    <mergeCell ref="C45:C47"/>
    <mergeCell ref="D45:D47"/>
    <mergeCell ref="E45:E47"/>
    <mergeCell ref="F45:F47"/>
    <mergeCell ref="G45:G47"/>
    <mergeCell ref="A48:A50"/>
    <mergeCell ref="B48:B50"/>
    <mergeCell ref="C48:C50"/>
    <mergeCell ref="D48:D50"/>
    <mergeCell ref="E48:E50"/>
    <mergeCell ref="F48:F50"/>
    <mergeCell ref="G48:G50"/>
    <mergeCell ref="D54:D56"/>
    <mergeCell ref="E54:E56"/>
    <mergeCell ref="F54:F56"/>
    <mergeCell ref="G54:G56"/>
    <mergeCell ref="A57:A59"/>
    <mergeCell ref="B57:B59"/>
    <mergeCell ref="C57:C59"/>
    <mergeCell ref="D57:D59"/>
    <mergeCell ref="E57:E59"/>
    <mergeCell ref="F57:F59"/>
    <mergeCell ref="G57:G59"/>
    <mergeCell ref="A60:A62"/>
    <mergeCell ref="B60:B62"/>
    <mergeCell ref="C60:C62"/>
    <mergeCell ref="D60:D62"/>
    <mergeCell ref="E60:E62"/>
    <mergeCell ref="F60:F62"/>
    <mergeCell ref="G60:G62"/>
    <mergeCell ref="A64:A66"/>
    <mergeCell ref="B64:B66"/>
    <mergeCell ref="C64:C66"/>
    <mergeCell ref="D64:D66"/>
    <mergeCell ref="E64:E66"/>
    <mergeCell ref="F64:F66"/>
    <mergeCell ref="G64:G66"/>
    <mergeCell ref="B79:B81"/>
    <mergeCell ref="C79:C81"/>
    <mergeCell ref="D79:D81"/>
    <mergeCell ref="E79:E81"/>
    <mergeCell ref="F79:F81"/>
    <mergeCell ref="G79:G81"/>
    <mergeCell ref="A82:A84"/>
    <mergeCell ref="B82:B84"/>
    <mergeCell ref="C82:C84"/>
    <mergeCell ref="D82:D84"/>
    <mergeCell ref="E82:E84"/>
    <mergeCell ref="F82:F84"/>
    <mergeCell ref="G82:G84"/>
    <mergeCell ref="B92:B94"/>
    <mergeCell ref="C92:C94"/>
    <mergeCell ref="D92:D94"/>
    <mergeCell ref="E92:E94"/>
    <mergeCell ref="F92:F94"/>
    <mergeCell ref="G92:G94"/>
    <mergeCell ref="E86:E88"/>
    <mergeCell ref="F86:F88"/>
    <mergeCell ref="G86:G88"/>
    <mergeCell ref="B89:B91"/>
    <mergeCell ref="C89:C91"/>
    <mergeCell ref="D89:D91"/>
    <mergeCell ref="E89:E91"/>
    <mergeCell ref="F89:F91"/>
    <mergeCell ref="G89:G91"/>
    <mergeCell ref="A95:A97"/>
    <mergeCell ref="B95:B97"/>
    <mergeCell ref="C95:C97"/>
    <mergeCell ref="D95:D97"/>
    <mergeCell ref="E95:E97"/>
    <mergeCell ref="F95:F97"/>
    <mergeCell ref="G95:G97"/>
    <mergeCell ref="B110:B112"/>
    <mergeCell ref="C110:C112"/>
    <mergeCell ref="D110:D112"/>
    <mergeCell ref="E110:E112"/>
    <mergeCell ref="F110:F112"/>
    <mergeCell ref="G110:G112"/>
    <mergeCell ref="A114:A116"/>
    <mergeCell ref="B114:B116"/>
    <mergeCell ref="C114:C116"/>
    <mergeCell ref="D114:D116"/>
    <mergeCell ref="E114:E116"/>
    <mergeCell ref="F114:F116"/>
    <mergeCell ref="G114:G116"/>
    <mergeCell ref="D123:D125"/>
    <mergeCell ref="E123:E125"/>
    <mergeCell ref="F123:F125"/>
    <mergeCell ref="G123:G125"/>
    <mergeCell ref="A117:A119"/>
    <mergeCell ref="B117:B119"/>
    <mergeCell ref="C117:C119"/>
    <mergeCell ref="D117:D119"/>
    <mergeCell ref="E117:E119"/>
    <mergeCell ref="F117:F119"/>
    <mergeCell ref="G117:G119"/>
    <mergeCell ref="A120:A122"/>
    <mergeCell ref="B120:B122"/>
    <mergeCell ref="C120:C122"/>
    <mergeCell ref="D120:D122"/>
    <mergeCell ref="E120:E122"/>
    <mergeCell ref="F120:F122"/>
    <mergeCell ref="A126:A128"/>
    <mergeCell ref="B126:B128"/>
    <mergeCell ref="C126:C128"/>
    <mergeCell ref="D126:D128"/>
    <mergeCell ref="E126:E128"/>
    <mergeCell ref="F126:F128"/>
    <mergeCell ref="G126:G128"/>
    <mergeCell ref="A123:A125"/>
    <mergeCell ref="B123:B125"/>
    <mergeCell ref="C123:C125"/>
    <mergeCell ref="A129:A131"/>
    <mergeCell ref="B129:B131"/>
    <mergeCell ref="C129:C131"/>
    <mergeCell ref="D129:D131"/>
    <mergeCell ref="E129:E131"/>
    <mergeCell ref="F129:F131"/>
    <mergeCell ref="G129:G131"/>
    <mergeCell ref="A133:A135"/>
    <mergeCell ref="B133:B135"/>
    <mergeCell ref="C133:C135"/>
    <mergeCell ref="D133:D135"/>
    <mergeCell ref="E133:E135"/>
    <mergeCell ref="F133:F135"/>
    <mergeCell ref="G133:G135"/>
    <mergeCell ref="A132:V132"/>
    <mergeCell ref="Q129:S129"/>
    <mergeCell ref="T129:V129"/>
    <mergeCell ref="H133:J133"/>
    <mergeCell ref="K133:M133"/>
    <mergeCell ref="N133:P133"/>
    <mergeCell ref="Q133:S133"/>
    <mergeCell ref="T133:V133"/>
    <mergeCell ref="H129:J129"/>
    <mergeCell ref="K129:M129"/>
    <mergeCell ref="A136:A138"/>
    <mergeCell ref="B136:B138"/>
    <mergeCell ref="C136:C138"/>
    <mergeCell ref="D136:D138"/>
    <mergeCell ref="E136:E138"/>
    <mergeCell ref="F136:F138"/>
    <mergeCell ref="G136:G138"/>
    <mergeCell ref="A139:A141"/>
    <mergeCell ref="B139:B141"/>
    <mergeCell ref="C139:C141"/>
    <mergeCell ref="D139:D141"/>
    <mergeCell ref="E139:E141"/>
    <mergeCell ref="F139:F141"/>
    <mergeCell ref="G139:G141"/>
    <mergeCell ref="D148:D150"/>
    <mergeCell ref="E148:E150"/>
    <mergeCell ref="F148:F150"/>
    <mergeCell ref="G148:G150"/>
    <mergeCell ref="A151:A153"/>
    <mergeCell ref="B151:B153"/>
    <mergeCell ref="C151:C153"/>
    <mergeCell ref="D151:D153"/>
    <mergeCell ref="E151:E153"/>
    <mergeCell ref="F151:F153"/>
    <mergeCell ref="G151:G153"/>
    <mergeCell ref="A148:A150"/>
    <mergeCell ref="B148:B150"/>
    <mergeCell ref="C148:C150"/>
    <mergeCell ref="A155:A157"/>
    <mergeCell ref="B155:B157"/>
    <mergeCell ref="C155:C157"/>
    <mergeCell ref="D155:D157"/>
    <mergeCell ref="E155:E157"/>
    <mergeCell ref="F155:F157"/>
    <mergeCell ref="G155:G157"/>
    <mergeCell ref="A158:A160"/>
    <mergeCell ref="B158:B160"/>
    <mergeCell ref="C158:C160"/>
    <mergeCell ref="D158:D160"/>
    <mergeCell ref="E158:E160"/>
    <mergeCell ref="F158:F160"/>
    <mergeCell ref="G158:G160"/>
    <mergeCell ref="D164:D166"/>
    <mergeCell ref="E164:E166"/>
    <mergeCell ref="F164:F166"/>
    <mergeCell ref="G164:G166"/>
    <mergeCell ref="A168:A170"/>
    <mergeCell ref="B168:B170"/>
    <mergeCell ref="C168:C170"/>
    <mergeCell ref="D168:D170"/>
    <mergeCell ref="E168:E170"/>
    <mergeCell ref="F168:F170"/>
    <mergeCell ref="G168:G170"/>
    <mergeCell ref="A171:A173"/>
    <mergeCell ref="B171:B173"/>
    <mergeCell ref="C171:C173"/>
    <mergeCell ref="D171:D173"/>
    <mergeCell ref="E171:E173"/>
    <mergeCell ref="F171:F173"/>
    <mergeCell ref="G171:G173"/>
    <mergeCell ref="A174:A176"/>
    <mergeCell ref="B174:B176"/>
    <mergeCell ref="C174:C176"/>
    <mergeCell ref="D174:D176"/>
    <mergeCell ref="E174:E176"/>
    <mergeCell ref="F174:F176"/>
    <mergeCell ref="G174:G176"/>
  </mergeCells>
  <conditionalFormatting sqref="D6">
    <cfRule type="containsText" dxfId="209" priority="213" operator="containsText" text="In Part">
      <formula>NOT(ISERROR(SEARCH("In Part",D6)))</formula>
    </cfRule>
    <cfRule type="cellIs" dxfId="208" priority="214" operator="equal">
      <formula>"Yes"</formula>
    </cfRule>
    <cfRule type="expression" dxfId="207" priority="215">
      <formula>D6:D179="No"</formula>
    </cfRule>
    <cfRule type="expression" dxfId="206" priority="216">
      <formula>D6:D179="Not Applicable"</formula>
    </cfRule>
  </conditionalFormatting>
  <conditionalFormatting sqref="D9 D12">
    <cfRule type="expression" dxfId="205" priority="224">
      <formula>D9:D181="Not Applicable"</formula>
    </cfRule>
    <cfRule type="cellIs" dxfId="204" priority="222" operator="equal">
      <formula>"Yes"</formula>
    </cfRule>
    <cfRule type="expression" dxfId="203" priority="223">
      <formula>D9:D181="No"</formula>
    </cfRule>
    <cfRule type="containsText" dxfId="202" priority="221" operator="containsText" text="In Part">
      <formula>NOT(ISERROR(SEARCH("In Part",D9)))</formula>
    </cfRule>
  </conditionalFormatting>
  <conditionalFormatting sqref="D15">
    <cfRule type="cellIs" dxfId="201" priority="234" operator="equal">
      <formula>"Yes"</formula>
    </cfRule>
    <cfRule type="expression" dxfId="200" priority="236">
      <formula>D15:D186="Not Applicable"</formula>
    </cfRule>
    <cfRule type="expression" dxfId="199" priority="235">
      <formula>D15:D186="No"</formula>
    </cfRule>
    <cfRule type="containsText" dxfId="198" priority="233" operator="containsText" text="In Part">
      <formula>NOT(ISERROR(SEARCH("In Part",D15)))</formula>
    </cfRule>
  </conditionalFormatting>
  <conditionalFormatting sqref="D18 D21 D30">
    <cfRule type="expression" dxfId="197" priority="171">
      <formula>D18:D186="No"</formula>
    </cfRule>
    <cfRule type="cellIs" dxfId="196" priority="170" operator="equal">
      <formula>"Yes"</formula>
    </cfRule>
    <cfRule type="containsText" dxfId="195" priority="169" operator="containsText" text="In Part">
      <formula>NOT(ISERROR(SEARCH("In Part",D18)))</formula>
    </cfRule>
    <cfRule type="expression" dxfId="194" priority="172">
      <formula>D18:D186="Not Applicable"</formula>
    </cfRule>
  </conditionalFormatting>
  <conditionalFormatting sqref="D24">
    <cfRule type="expression" dxfId="193" priority="196">
      <formula>D24:D190="Not Applicable"</formula>
    </cfRule>
    <cfRule type="containsText" dxfId="192" priority="193" operator="containsText" text="In Part">
      <formula>NOT(ISERROR(SEARCH("In Part",D24)))</formula>
    </cfRule>
    <cfRule type="expression" dxfId="191" priority="195">
      <formula>D24:D190="No"</formula>
    </cfRule>
    <cfRule type="cellIs" dxfId="190" priority="194" operator="equal">
      <formula>"Yes"</formula>
    </cfRule>
  </conditionalFormatting>
  <conditionalFormatting sqref="D27">
    <cfRule type="containsText" dxfId="189" priority="201" operator="containsText" text="In Part">
      <formula>NOT(ISERROR(SEARCH("In Part",D27)))</formula>
    </cfRule>
    <cfRule type="cellIs" dxfId="188" priority="202" operator="equal">
      <formula>"Yes"</formula>
    </cfRule>
    <cfRule type="expression" dxfId="187" priority="203">
      <formula>D27:D191="No"</formula>
    </cfRule>
    <cfRule type="expression" dxfId="186" priority="204">
      <formula>D27:D191="Not Applicable"</formula>
    </cfRule>
  </conditionalFormatting>
  <conditionalFormatting sqref="D33">
    <cfRule type="expression" dxfId="185" priority="164">
      <formula>D33:D199="Not Applicable"</formula>
    </cfRule>
    <cfRule type="expression" dxfId="184" priority="163">
      <formula>D33:D199="No"</formula>
    </cfRule>
    <cfRule type="cellIs" dxfId="183" priority="162" operator="equal">
      <formula>"Yes"</formula>
    </cfRule>
    <cfRule type="containsText" dxfId="182" priority="161" operator="containsText" text="In Part">
      <formula>NOT(ISERROR(SEARCH("In Part",D33)))</formula>
    </cfRule>
  </conditionalFormatting>
  <conditionalFormatting sqref="D36">
    <cfRule type="containsText" dxfId="181" priority="137" operator="containsText" text="In Part">
      <formula>NOT(ISERROR(SEARCH("In Part",D36)))</formula>
    </cfRule>
    <cfRule type="cellIs" dxfId="180" priority="138" operator="equal">
      <formula>"Yes"</formula>
    </cfRule>
    <cfRule type="expression" dxfId="179" priority="139">
      <formula>D36:D200="No"</formula>
    </cfRule>
    <cfRule type="expression" dxfId="178" priority="140">
      <formula>D36:D200="Not Applicable"</formula>
    </cfRule>
  </conditionalFormatting>
  <conditionalFormatting sqref="D39">
    <cfRule type="expression" dxfId="177" priority="148">
      <formula>D39:D201="Not Applicable"</formula>
    </cfRule>
    <cfRule type="expression" dxfId="176" priority="147">
      <formula>D39:D201="No"</formula>
    </cfRule>
    <cfRule type="cellIs" dxfId="175" priority="146" operator="equal">
      <formula>"Yes"</formula>
    </cfRule>
    <cfRule type="containsText" dxfId="174" priority="145" operator="containsText" text="In Part">
      <formula>NOT(ISERROR(SEARCH("In Part",D39)))</formula>
    </cfRule>
  </conditionalFormatting>
  <conditionalFormatting sqref="D42">
    <cfRule type="cellIs" dxfId="173" priority="166" operator="equal">
      <formula>"Yes"</formula>
    </cfRule>
    <cfRule type="expression" dxfId="172" priority="167">
      <formula>D42:D209="No"</formula>
    </cfRule>
    <cfRule type="expression" dxfId="171" priority="168">
      <formula>D42:D209="Not Applicable"</formula>
    </cfRule>
    <cfRule type="containsText" dxfId="170" priority="165" operator="containsText" text="In Part">
      <formula>NOT(ISERROR(SEARCH("In Part",D42)))</formula>
    </cfRule>
  </conditionalFormatting>
  <conditionalFormatting sqref="D45">
    <cfRule type="containsText" dxfId="169" priority="65" operator="containsText" text="In Part">
      <formula>NOT(ISERROR(SEARCH("In Part",D45)))</formula>
    </cfRule>
    <cfRule type="cellIs" dxfId="168" priority="66" operator="equal">
      <formula>"Yes"</formula>
    </cfRule>
    <cfRule type="expression" dxfId="167" priority="67">
      <formula>D45:D216="No"</formula>
    </cfRule>
    <cfRule type="expression" dxfId="166" priority="68">
      <formula>D45:D216="Not Applicable"</formula>
    </cfRule>
  </conditionalFormatting>
  <conditionalFormatting sqref="D48">
    <cfRule type="expression" dxfId="165" priority="51">
      <formula>D48:D217="No"</formula>
    </cfRule>
    <cfRule type="cellIs" dxfId="164" priority="50" operator="equal">
      <formula>"Yes"</formula>
    </cfRule>
    <cfRule type="containsText" dxfId="163" priority="49" operator="containsText" text="In Part">
      <formula>NOT(ISERROR(SEARCH("In Part",D48)))</formula>
    </cfRule>
    <cfRule type="expression" dxfId="162" priority="52">
      <formula>D48:D217="Not Applicable"</formula>
    </cfRule>
  </conditionalFormatting>
  <conditionalFormatting sqref="D51">
    <cfRule type="containsText" dxfId="161" priority="53" operator="containsText" text="In Part">
      <formula>NOT(ISERROR(SEARCH("In Part",D51)))</formula>
    </cfRule>
    <cfRule type="expression" dxfId="160" priority="55">
      <formula>D51:D218="No"</formula>
    </cfRule>
    <cfRule type="cellIs" dxfId="159" priority="54" operator="equal">
      <formula>"Yes"</formula>
    </cfRule>
    <cfRule type="expression" dxfId="158" priority="56">
      <formula>D51:D218="Not Applicable"</formula>
    </cfRule>
  </conditionalFormatting>
  <conditionalFormatting sqref="D54">
    <cfRule type="containsText" dxfId="157" priority="73" operator="containsText" text="In Part">
      <formula>NOT(ISERROR(SEARCH("In Part",D54)))</formula>
    </cfRule>
    <cfRule type="cellIs" dxfId="156" priority="74" operator="equal">
      <formula>"Yes"</formula>
    </cfRule>
    <cfRule type="expression" dxfId="155" priority="75">
      <formula>D54:D223="No"</formula>
    </cfRule>
    <cfRule type="expression" dxfId="154" priority="76">
      <formula>D54:D223="Not Applicable"</formula>
    </cfRule>
  </conditionalFormatting>
  <conditionalFormatting sqref="D57">
    <cfRule type="containsText" dxfId="153" priority="69" operator="containsText" text="In Part">
      <formula>NOT(ISERROR(SEARCH("In Part",D57)))</formula>
    </cfRule>
    <cfRule type="cellIs" dxfId="152" priority="70" operator="equal">
      <formula>"Yes"</formula>
    </cfRule>
    <cfRule type="expression" dxfId="151" priority="71">
      <formula>D57:D228="No"</formula>
    </cfRule>
    <cfRule type="expression" dxfId="150" priority="72">
      <formula>D57:D228="Not Applicable"</formula>
    </cfRule>
  </conditionalFormatting>
  <conditionalFormatting sqref="D60">
    <cfRule type="cellIs" dxfId="149" priority="62" operator="equal">
      <formula>"Yes"</formula>
    </cfRule>
    <cfRule type="expression" dxfId="148" priority="64">
      <formula>D60:D233="Not Applicable"</formula>
    </cfRule>
    <cfRule type="expression" dxfId="147" priority="63">
      <formula>D60:D233="No"</formula>
    </cfRule>
    <cfRule type="containsText" dxfId="146" priority="61" operator="containsText" text="In Part">
      <formula>NOT(ISERROR(SEARCH("In Part",D60)))</formula>
    </cfRule>
  </conditionalFormatting>
  <conditionalFormatting sqref="D64">
    <cfRule type="expression" dxfId="145" priority="176">
      <formula>D64:D188="Not Applicable"</formula>
    </cfRule>
    <cfRule type="expression" dxfId="144" priority="175">
      <formula>D64:D188="No"</formula>
    </cfRule>
    <cfRule type="cellIs" dxfId="143" priority="174" operator="equal">
      <formula>"Yes"</formula>
    </cfRule>
    <cfRule type="containsText" dxfId="142" priority="173" operator="containsText" text="In Part">
      <formula>NOT(ISERROR(SEARCH("In Part",D64)))</formula>
    </cfRule>
  </conditionalFormatting>
  <conditionalFormatting sqref="D67">
    <cfRule type="containsText" dxfId="141" priority="89" operator="containsText" text="In Part">
      <formula>NOT(ISERROR(SEARCH("In Part",D67)))</formula>
    </cfRule>
    <cfRule type="expression" dxfId="140" priority="92">
      <formula>D67:D187="Not Applicable"</formula>
    </cfRule>
    <cfRule type="cellIs" dxfId="139" priority="90" operator="equal">
      <formula>"Yes"</formula>
    </cfRule>
    <cfRule type="expression" dxfId="138" priority="91">
      <formula>D67:D187="No"</formula>
    </cfRule>
  </conditionalFormatting>
  <conditionalFormatting sqref="D70">
    <cfRule type="containsText" dxfId="137" priority="177" operator="containsText" text="In Part">
      <formula>NOT(ISERROR(SEARCH("In Part",D70)))</formula>
    </cfRule>
    <cfRule type="expression" dxfId="136" priority="179">
      <formula>D70:D185="No"</formula>
    </cfRule>
    <cfRule type="cellIs" dxfId="135" priority="178" operator="equal">
      <formula>"Yes"</formula>
    </cfRule>
    <cfRule type="expression" dxfId="134" priority="180">
      <formula>D70:D185="Not Applicable"</formula>
    </cfRule>
  </conditionalFormatting>
  <conditionalFormatting sqref="D73">
    <cfRule type="expression" dxfId="133" priority="260">
      <formula>D73:D202="Not Applicable"</formula>
    </cfRule>
    <cfRule type="containsText" dxfId="132" priority="257" operator="containsText" text="In Part">
      <formula>NOT(ISERROR(SEARCH("In Part",D73)))</formula>
    </cfRule>
    <cfRule type="cellIs" dxfId="131" priority="258" operator="equal">
      <formula>"Yes"</formula>
    </cfRule>
    <cfRule type="expression" dxfId="130" priority="259">
      <formula>D73:D202="No"</formula>
    </cfRule>
  </conditionalFormatting>
  <conditionalFormatting sqref="D76">
    <cfRule type="containsText" dxfId="129" priority="57" operator="containsText" text="In Part">
      <formula>NOT(ISERROR(SEARCH("In Part",D76)))</formula>
    </cfRule>
    <cfRule type="cellIs" dxfId="128" priority="58" operator="equal">
      <formula>"Yes"</formula>
    </cfRule>
    <cfRule type="expression" dxfId="127" priority="59">
      <formula>D76:D203="No"</formula>
    </cfRule>
    <cfRule type="expression" dxfId="126" priority="60">
      <formula>D76:D203="Not Applicable"</formula>
    </cfRule>
  </conditionalFormatting>
  <conditionalFormatting sqref="D79">
    <cfRule type="containsText" dxfId="125" priority="245" operator="containsText" text="In Part">
      <formula>NOT(ISERROR(SEARCH("In Part",D79)))</formula>
    </cfRule>
    <cfRule type="cellIs" dxfId="124" priority="246" operator="equal">
      <formula>"Yes"</formula>
    </cfRule>
    <cfRule type="expression" dxfId="123" priority="247">
      <formula>D79:D204="No"</formula>
    </cfRule>
    <cfRule type="expression" dxfId="122" priority="248">
      <formula>D79:D204="Not Applicable"</formula>
    </cfRule>
  </conditionalFormatting>
  <conditionalFormatting sqref="D82">
    <cfRule type="expression" dxfId="121" priority="84">
      <formula>D82:D206="Not Applicable"</formula>
    </cfRule>
    <cfRule type="cellIs" dxfId="120" priority="82" operator="equal">
      <formula>"Yes"</formula>
    </cfRule>
    <cfRule type="expression" dxfId="119" priority="83">
      <formula>D82:D206="No"</formula>
    </cfRule>
    <cfRule type="containsText" dxfId="118" priority="81" operator="containsText" text="In Part">
      <formula>NOT(ISERROR(SEARCH("In Part",D82)))</formula>
    </cfRule>
  </conditionalFormatting>
  <conditionalFormatting sqref="D86">
    <cfRule type="expression" dxfId="117" priority="99">
      <formula>D86:D178="No"</formula>
    </cfRule>
    <cfRule type="cellIs" dxfId="116" priority="98" operator="equal">
      <formula>"Yes"</formula>
    </cfRule>
    <cfRule type="containsText" dxfId="115" priority="97" operator="containsText" text="In Part">
      <formula>NOT(ISERROR(SEARCH("In Part",D86)))</formula>
    </cfRule>
    <cfRule type="expression" dxfId="114" priority="100">
      <formula>D86:D178="Not Applicable"</formula>
    </cfRule>
  </conditionalFormatting>
  <conditionalFormatting sqref="D89">
    <cfRule type="expression" dxfId="113" priority="107">
      <formula>D89:D178="No"</formula>
    </cfRule>
    <cfRule type="cellIs" dxfId="112" priority="106" operator="equal">
      <formula>"Yes"</formula>
    </cfRule>
    <cfRule type="containsText" dxfId="111" priority="105" operator="containsText" text="In Part">
      <formula>NOT(ISERROR(SEARCH("In Part",D89)))</formula>
    </cfRule>
    <cfRule type="expression" dxfId="110" priority="108">
      <formula>D89:D178="Not Applicable"</formula>
    </cfRule>
  </conditionalFormatting>
  <conditionalFormatting sqref="D92">
    <cfRule type="containsText" dxfId="109" priority="45" operator="containsText" text="In Part">
      <formula>NOT(ISERROR(SEARCH("In Part",D92)))</formula>
    </cfRule>
    <cfRule type="expression" dxfId="108" priority="47">
      <formula>D92:D186="No"</formula>
    </cfRule>
    <cfRule type="expression" dxfId="107" priority="48">
      <formula>D92:D186="Not Applicable"</formula>
    </cfRule>
    <cfRule type="cellIs" dxfId="106" priority="46" operator="equal">
      <formula>"Yes"</formula>
    </cfRule>
  </conditionalFormatting>
  <conditionalFormatting sqref="D95">
    <cfRule type="cellIs" dxfId="105" priority="150" operator="equal">
      <formula>"Yes"</formula>
    </cfRule>
    <cfRule type="expression" dxfId="104" priority="151">
      <formula>D95:D207="No"</formula>
    </cfRule>
    <cfRule type="expression" dxfId="103" priority="152">
      <formula>D95:D207="Not Applicable"</formula>
    </cfRule>
    <cfRule type="containsText" dxfId="102" priority="149" operator="containsText" text="In Part">
      <formula>NOT(ISERROR(SEARCH("In Part",D95)))</formula>
    </cfRule>
  </conditionalFormatting>
  <conditionalFormatting sqref="D98">
    <cfRule type="expression" dxfId="101" priority="143">
      <formula>D98:D215="No"</formula>
    </cfRule>
    <cfRule type="cellIs" dxfId="100" priority="142" operator="equal">
      <formula>"Yes"</formula>
    </cfRule>
    <cfRule type="containsText" dxfId="99" priority="141" operator="containsText" text="In Part">
      <formula>NOT(ISERROR(SEARCH("In Part",D98)))</formula>
    </cfRule>
    <cfRule type="expression" dxfId="98" priority="144">
      <formula>D98:D215="Not Applicable"</formula>
    </cfRule>
  </conditionalFormatting>
  <conditionalFormatting sqref="D101">
    <cfRule type="expression" dxfId="97" priority="95">
      <formula>D101:D224="No"</formula>
    </cfRule>
    <cfRule type="cellIs" dxfId="96" priority="94" operator="equal">
      <formula>"Yes"</formula>
    </cfRule>
    <cfRule type="containsText" dxfId="95" priority="93" operator="containsText" text="In Part">
      <formula>NOT(ISERROR(SEARCH("In Part",D101)))</formula>
    </cfRule>
    <cfRule type="expression" dxfId="94" priority="96">
      <formula>D101:D224="Not Applicable"</formula>
    </cfRule>
  </conditionalFormatting>
  <conditionalFormatting sqref="D104">
    <cfRule type="expression" dxfId="93" priority="43">
      <formula>D104:D225="No"</formula>
    </cfRule>
    <cfRule type="expression" dxfId="92" priority="44">
      <formula>D104:D225="Not Applicable"</formula>
    </cfRule>
    <cfRule type="containsText" dxfId="91" priority="41" operator="containsText" text="In Part">
      <formula>NOT(ISERROR(SEARCH("In Part",D104)))</formula>
    </cfRule>
    <cfRule type="cellIs" dxfId="90" priority="42" operator="equal">
      <formula>"Yes"</formula>
    </cfRule>
  </conditionalFormatting>
  <conditionalFormatting sqref="D107">
    <cfRule type="expression" dxfId="89" priority="80">
      <formula>D107:D226="Not Applicable"</formula>
    </cfRule>
    <cfRule type="containsText" dxfId="88" priority="77" operator="containsText" text="In Part">
      <formula>NOT(ISERROR(SEARCH("In Part",D107)))</formula>
    </cfRule>
    <cfRule type="cellIs" dxfId="87" priority="78" operator="equal">
      <formula>"Yes"</formula>
    </cfRule>
    <cfRule type="expression" dxfId="86" priority="79">
      <formula>D107:D226="No"</formula>
    </cfRule>
  </conditionalFormatting>
  <conditionalFormatting sqref="D110">
    <cfRule type="containsText" dxfId="85" priority="117" operator="containsText" text="In Part">
      <formula>NOT(ISERROR(SEARCH("In Part",D110)))</formula>
    </cfRule>
    <cfRule type="cellIs" dxfId="84" priority="118" operator="equal">
      <formula>"Yes"</formula>
    </cfRule>
    <cfRule type="expression" dxfId="83" priority="119">
      <formula>D110:D227="No"</formula>
    </cfRule>
    <cfRule type="expression" dxfId="82" priority="120">
      <formula>D110:D227="Not Applicable"</formula>
    </cfRule>
  </conditionalFormatting>
  <conditionalFormatting sqref="D114">
    <cfRule type="expression" dxfId="81" priority="136">
      <formula>D114:D192="Not Applicable"</formula>
    </cfRule>
    <cfRule type="containsText" dxfId="80" priority="133" operator="containsText" text="In Part">
      <formula>NOT(ISERROR(SEARCH("In Part",D114)))</formula>
    </cfRule>
    <cfRule type="cellIs" dxfId="79" priority="134" operator="equal">
      <formula>"Yes"</formula>
    </cfRule>
    <cfRule type="expression" dxfId="78" priority="135">
      <formula>D114:D192="No"</formula>
    </cfRule>
  </conditionalFormatting>
  <conditionalFormatting sqref="D117">
    <cfRule type="expression" dxfId="77" priority="40">
      <formula>D117:D212="Not Applicable"</formula>
    </cfRule>
    <cfRule type="expression" dxfId="76" priority="39">
      <formula>D117:D212="No"</formula>
    </cfRule>
    <cfRule type="cellIs" dxfId="75" priority="38" operator="equal">
      <formula>"Yes"</formula>
    </cfRule>
    <cfRule type="containsText" dxfId="74" priority="37" operator="containsText" text="In Part">
      <formula>NOT(ISERROR(SEARCH("In Part",D117)))</formula>
    </cfRule>
  </conditionalFormatting>
  <conditionalFormatting sqref="D120">
    <cfRule type="expression" dxfId="73" priority="123">
      <formula>D120:D229="No"</formula>
    </cfRule>
    <cfRule type="expression" dxfId="72" priority="124">
      <formula>D120:D229="Not Applicable"</formula>
    </cfRule>
    <cfRule type="cellIs" dxfId="71" priority="122" operator="equal">
      <formula>"Yes"</formula>
    </cfRule>
    <cfRule type="containsText" dxfId="70" priority="121" operator="containsText" text="In Part">
      <formula>NOT(ISERROR(SEARCH("In Part",D120)))</formula>
    </cfRule>
  </conditionalFormatting>
  <conditionalFormatting sqref="D123">
    <cfRule type="expression" dxfId="69" priority="87">
      <formula>D123:D230="No"</formula>
    </cfRule>
    <cfRule type="containsText" dxfId="68" priority="85" operator="containsText" text="In Part">
      <formula>NOT(ISERROR(SEARCH("In Part",D123)))</formula>
    </cfRule>
    <cfRule type="cellIs" dxfId="67" priority="86" operator="equal">
      <formula>"Yes"</formula>
    </cfRule>
    <cfRule type="expression" dxfId="66" priority="88">
      <formula>D123:D230="Not Applicable"</formula>
    </cfRule>
  </conditionalFormatting>
  <conditionalFormatting sqref="D126">
    <cfRule type="expression" dxfId="65" priority="127">
      <formula>D126:D231="No"</formula>
    </cfRule>
    <cfRule type="cellIs" dxfId="64" priority="126" operator="equal">
      <formula>"Yes"</formula>
    </cfRule>
    <cfRule type="containsText" dxfId="63" priority="125" operator="containsText" text="In Part">
      <formula>NOT(ISERROR(SEARCH("In Part",D126)))</formula>
    </cfRule>
    <cfRule type="expression" dxfId="62" priority="128">
      <formula>D126:D231="Not Applicable"</formula>
    </cfRule>
  </conditionalFormatting>
  <conditionalFormatting sqref="D129">
    <cfRule type="expression" dxfId="61" priority="184">
      <formula>D120:D232="Not Applicable"</formula>
    </cfRule>
    <cfRule type="containsText" dxfId="60" priority="181" operator="containsText" text="In Part">
      <formula>NOT(ISERROR(SEARCH("In Part",D129)))</formula>
    </cfRule>
    <cfRule type="cellIs" dxfId="59" priority="182" operator="equal">
      <formula>"Yes"</formula>
    </cfRule>
    <cfRule type="cellIs" dxfId="58" priority="183" operator="equal">
      <formula>"No"</formula>
    </cfRule>
  </conditionalFormatting>
  <conditionalFormatting sqref="D133">
    <cfRule type="expression" dxfId="57" priority="272">
      <formula>D133:D193="Not Applicable"</formula>
    </cfRule>
    <cfRule type="expression" dxfId="56" priority="271">
      <formula>D133:D193="No"</formula>
    </cfRule>
    <cfRule type="cellIs" dxfId="55" priority="270" operator="equal">
      <formula>"Yes"</formula>
    </cfRule>
    <cfRule type="containsText" dxfId="54" priority="269" operator="containsText" text="In Part">
      <formula>NOT(ISERROR(SEARCH("In Part",D133)))</formula>
    </cfRule>
  </conditionalFormatting>
  <conditionalFormatting sqref="D136">
    <cfRule type="expression" dxfId="53" priority="111">
      <formula>D136:D186="No"</formula>
    </cfRule>
    <cfRule type="containsText" dxfId="52" priority="109" operator="containsText" text="In Part">
      <formula>NOT(ISERROR(SEARCH("In Part",D136)))</formula>
    </cfRule>
    <cfRule type="cellIs" dxfId="51" priority="110" operator="equal">
      <formula>"Yes"</formula>
    </cfRule>
    <cfRule type="expression" dxfId="50" priority="112">
      <formula>D136:D186="Not Applicable"</formula>
    </cfRule>
  </conditionalFormatting>
  <conditionalFormatting sqref="D139">
    <cfRule type="expression" dxfId="49" priority="284">
      <formula>D139:D197="Not Applicable"</formula>
    </cfRule>
    <cfRule type="expression" dxfId="48" priority="283">
      <formula>D139:D197="No"</formula>
    </cfRule>
    <cfRule type="cellIs" dxfId="47" priority="282" operator="equal">
      <formula>"Yes"</formula>
    </cfRule>
    <cfRule type="containsText" dxfId="46" priority="281" operator="containsText" text="In Part">
      <formula>NOT(ISERROR(SEARCH("In Part",D139)))</formula>
    </cfRule>
  </conditionalFormatting>
  <conditionalFormatting sqref="D142">
    <cfRule type="cellIs" dxfId="45" priority="186" operator="equal">
      <formula>"Yes"</formula>
    </cfRule>
    <cfRule type="containsText" dxfId="44" priority="185" operator="containsText" text="In Part">
      <formula>NOT(ISERROR(SEARCH("In Part",D142)))</formula>
    </cfRule>
    <cfRule type="expression" dxfId="43" priority="187">
      <formula>D142:D210="No"</formula>
    </cfRule>
    <cfRule type="expression" dxfId="42" priority="188">
      <formula>D142:D210="Not Applicable"</formula>
    </cfRule>
  </conditionalFormatting>
  <conditionalFormatting sqref="D145 D148">
    <cfRule type="containsText" dxfId="41" priority="1" operator="containsText" text="In Part">
      <formula>NOT(ISERROR(SEARCH("In Part",D145)))</formula>
    </cfRule>
    <cfRule type="cellIs" dxfId="40" priority="2" operator="equal">
      <formula>"Yes"</formula>
    </cfRule>
  </conditionalFormatting>
  <conditionalFormatting sqref="D145">
    <cfRule type="expression" dxfId="39" priority="293">
      <formula>D145:D211="No"</formula>
    </cfRule>
    <cfRule type="expression" dxfId="38" priority="294">
      <formula>D145:D211="Not Applicable"</formula>
    </cfRule>
  </conditionalFormatting>
  <conditionalFormatting sqref="D148">
    <cfRule type="expression" dxfId="37" priority="304">
      <formula>D148:D213="Not Applicable"</formula>
    </cfRule>
    <cfRule type="expression" dxfId="36" priority="303">
      <formula>D148:D213="No"</formula>
    </cfRule>
  </conditionalFormatting>
  <conditionalFormatting sqref="D151">
    <cfRule type="cellIs" dxfId="35" priority="314" operator="equal">
      <formula>"Yes"</formula>
    </cfRule>
    <cfRule type="containsText" dxfId="34" priority="313" operator="containsText" text="In Part">
      <formula>NOT(ISERROR(SEARCH("In Part",D151)))</formula>
    </cfRule>
    <cfRule type="expression" dxfId="33" priority="315">
      <formula>D151:D214="No"</formula>
    </cfRule>
    <cfRule type="expression" dxfId="32" priority="316">
      <formula>D151:D214="Not Applicable"</formula>
    </cfRule>
  </conditionalFormatting>
  <conditionalFormatting sqref="D155">
    <cfRule type="expression" dxfId="31" priority="32">
      <formula>D155:D208="Not Applicable"</formula>
    </cfRule>
    <cfRule type="expression" dxfId="30" priority="31">
      <formula>D155:D208="No"</formula>
    </cfRule>
    <cfRule type="cellIs" dxfId="29" priority="30" operator="equal">
      <formula>"Yes"</formula>
    </cfRule>
    <cfRule type="containsText" dxfId="28" priority="29" operator="containsText" text="In Part">
      <formula>NOT(ISERROR(SEARCH("In Part",D155)))</formula>
    </cfRule>
  </conditionalFormatting>
  <conditionalFormatting sqref="D158">
    <cfRule type="expression" dxfId="27" priority="104">
      <formula>D158:D219="Not Applicable"</formula>
    </cfRule>
    <cfRule type="expression" dxfId="26" priority="103">
      <formula>D158:D219="No"</formula>
    </cfRule>
    <cfRule type="containsText" dxfId="25" priority="101" operator="containsText" text="In Part">
      <formula>NOT(ISERROR(SEARCH("In Part",D158)))</formula>
    </cfRule>
    <cfRule type="cellIs" dxfId="24" priority="102" operator="equal">
      <formula>"Yes"</formula>
    </cfRule>
  </conditionalFormatting>
  <conditionalFormatting sqref="D161">
    <cfRule type="containsText" dxfId="23" priority="33" operator="containsText" text="In Part">
      <formula>NOT(ISERROR(SEARCH("In Part",D161)))</formula>
    </cfRule>
    <cfRule type="cellIs" dxfId="22" priority="34" operator="equal">
      <formula>"Yes"</formula>
    </cfRule>
    <cfRule type="expression" dxfId="21" priority="35">
      <formula>D161:D220="No"</formula>
    </cfRule>
    <cfRule type="expression" dxfId="20" priority="36">
      <formula>D161:D220="Not Applicable"</formula>
    </cfRule>
  </conditionalFormatting>
  <conditionalFormatting sqref="D164">
    <cfRule type="expression" dxfId="19" priority="192">
      <formula>D164:D221="Not Applicable"</formula>
    </cfRule>
    <cfRule type="expression" dxfId="18" priority="191">
      <formula>D164:D221="No"</formula>
    </cfRule>
    <cfRule type="cellIs" dxfId="17" priority="190" operator="equal">
      <formula>"Yes"</formula>
    </cfRule>
    <cfRule type="containsText" dxfId="16" priority="189" operator="containsText" text="In Part">
      <formula>NOT(ISERROR(SEARCH("In Part",D164)))</formula>
    </cfRule>
  </conditionalFormatting>
  <conditionalFormatting sqref="D168">
    <cfRule type="expression" dxfId="15" priority="156">
      <formula>D168:D194="Not Applicable"</formula>
    </cfRule>
    <cfRule type="expression" dxfId="14" priority="155">
      <formula>D168:D194="No"</formula>
    </cfRule>
    <cfRule type="cellIs" dxfId="13" priority="154" operator="equal">
      <formula>"Yes"</formula>
    </cfRule>
    <cfRule type="containsText" dxfId="12" priority="153" operator="containsText" text="In Part">
      <formula>NOT(ISERROR(SEARCH("In Part",D168)))</formula>
    </cfRule>
  </conditionalFormatting>
  <conditionalFormatting sqref="D171">
    <cfRule type="expression" dxfId="11" priority="131">
      <formula>D171:D195="No"</formula>
    </cfRule>
    <cfRule type="containsText" dxfId="10" priority="129" operator="containsText" text="In Part">
      <formula>NOT(ISERROR(SEARCH("In Part",D171)))</formula>
    </cfRule>
    <cfRule type="expression" dxfId="9" priority="132">
      <formula>D171:D195="Not Applicable"</formula>
    </cfRule>
    <cfRule type="cellIs" dxfId="8" priority="130" operator="equal">
      <formula>"Yes"</formula>
    </cfRule>
  </conditionalFormatting>
  <conditionalFormatting sqref="D174">
    <cfRule type="expression" dxfId="7" priority="160">
      <formula>D174:D205="Not Applicable"</formula>
    </cfRule>
    <cfRule type="expression" dxfId="6" priority="159">
      <formula>D174:D205="No"</formula>
    </cfRule>
    <cfRule type="cellIs" dxfId="5" priority="158" operator="equal">
      <formula>"Yes"</formula>
    </cfRule>
    <cfRule type="containsText" dxfId="4" priority="157" operator="containsText" text="In Part">
      <formula>NOT(ISERROR(SEARCH("In Part",D174)))</formula>
    </cfRule>
  </conditionalFormatting>
  <conditionalFormatting sqref="D177">
    <cfRule type="cellIs" dxfId="3" priority="114" operator="equal">
      <formula>"Yes"</formula>
    </cfRule>
    <cfRule type="containsText" dxfId="2" priority="113" operator="containsText" text="In Part">
      <formula>NOT(ISERROR(SEARCH("In Part",D177)))</formula>
    </cfRule>
    <cfRule type="expression" dxfId="1" priority="116">
      <formula>D177:D222="Not Applicable"</formula>
    </cfRule>
    <cfRule type="expression" dxfId="0" priority="115">
      <formula>D177:D222="No"</formula>
    </cfRule>
  </conditionalFormatting>
  <dataValidations count="1">
    <dataValidation type="list" allowBlank="1" showInputMessage="1" showErrorMessage="1" sqref="V84 J88 M88 P88 S88 M91 P91 S91 V91 V88 J94 M94 P94 S94 J91 S97 V97 V94 M97 P97 P100 S100 J97 J100 M100 P109 S109 V109 V106 S103 P103 M103 V100 V103 P106 M106 J106 J103 S106 M109 M170 P170 J176 S176 J170 S173 J173 M173 P173 V179 M176 P176 S170 V131 J179 P153 S153 V153 M166 M84 P166 S166 J153 J166 P84 S8 V176 J8:J9 M8 P8 S11 V8 J11:J12 M11 P11 S14 V11 J14:J15 M14 P14 V14 M17 P17 S17 V17 S20 J17:J18 J20:J21 M20 P20 V20 M23 P23 S23 V23 S26 J23:J24 J26:J27 M26 P26 V26 M29 P29 S29 V29 S32 J29:J30 J32:J33 M32 P32 V32 M35 P35 S35 V35 S38 J35:J36 J38:J39 M38 P38 V38 M41 P41 S41 V41 S44 J41:J42 J44:J45 M44 P44 V44 M47 P47 S47 V47 S50 J47:J48 J50:J51 M50 P50 V50 M53 P53 S53 V53 S56 J53:J54 J56:J57 M56 P56 S59 V56 J59:J60 M59 P59 J62 S84 J84 V173 S62 P62 M62 V59 V62 P112 M112 J112 J109 S112 V112 S131 P131 M131 J131 M153 V170 M179 P179 S179 J64 M64 P64 S64 V64 V66:V67 S66:S67 P66:P67 M66:M67 J66:J67 J69:J70 M69:M70 P69:P70 S69:S70 V69:V70 V72:V73 S72:S73 P72:P73 M72:M73 J72:J73 J75:J76 P75:P76 S75:S76 M75:M76 V75:V76 V78:V79 S78:S79 P78:P79 M78:M79 J78:J79 J81:J82 M81:M82 P81:P82 S81:S82 V81:V82 V114 S114 P114 M114 J114 J116:J117 M116:M117 P116:P117 S116:S117 V116:V117 V119:V120 S119:S120 P119:P120 M119:M120 J119:J120 J122:J123 M122:M123 P122:P123 S122:S123 V122:V123 V125:V126 S125:S126 P125:P126 M125:M126 J125:J126 J128:J129 M128:M129 P128:P129 S128:S129 V128:V129 V133 S133 P133 M133 J133 J135:J136 M135:M136 P135:P136 S135:S136 V135:V136 V138:V139 S138:S139 P138:P139 M138:M139 J138:J139 J141:J142 M141:M142 P141:P142 S141:S142 V141:V142 V144:V145 S144:S145 P144:P145 M144:M145 J144:J145 J147:J148 M147:M148 P147:P148 S147:S148 V147:V148 V150:V151 S150:S151 P150:P151 M150:M151 J150:J151 V155 S155 P155 M155 J155 J157:J158 M157:M158 P157:P158 S157:S158 V157:V158 V160:V161 S160:S161 P160:P161 M160:M161 J160:J161 J163:J164 M163:M164 P163:P164 S163:S164 V163:V164 V166 J6" xr:uid="{645DA59A-4AED-4056-95A9-53E124A6B4CF}">
      <formula1>"Complete,In Progress,Not Started"</formula1>
    </dataValidation>
  </dataValidations>
  <pageMargins left="0.7" right="0.7" top="0.75" bottom="0.75" header="0.3" footer="0.3"/>
  <pageSetup paperSize="5" scale="44" fitToHeight="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C8403-3394-4EC5-8CDC-224974E4E4C3}">
  <dimension ref="A1:Q717"/>
  <sheetViews>
    <sheetView tabSelected="1" zoomScale="50" zoomScaleNormal="50" workbookViewId="0">
      <pane ySplit="4" topLeftCell="A5" activePane="bottomLeft" state="frozen"/>
      <selection activeCell="A3" sqref="A3"/>
      <selection pane="bottomLeft" activeCell="D12" sqref="D12"/>
    </sheetView>
  </sheetViews>
  <sheetFormatPr defaultColWidth="9.140625" defaultRowHeight="18.75" x14ac:dyDescent="0.3"/>
  <cols>
    <col min="1" max="1" width="13.7109375" style="24" customWidth="1"/>
    <col min="2" max="2" width="14" style="25" customWidth="1"/>
    <col min="3" max="3" width="102" style="22" customWidth="1"/>
    <col min="4" max="4" width="82.7109375" style="22" customWidth="1"/>
    <col min="5" max="5" width="104" style="21" customWidth="1"/>
    <col min="6" max="6" width="33.28515625" style="20" customWidth="1"/>
    <col min="7" max="7" width="14.42578125" style="20" customWidth="1"/>
    <col min="8" max="8" width="16.42578125" style="20" customWidth="1"/>
    <col min="9" max="16384" width="9.140625" style="20"/>
  </cols>
  <sheetData>
    <row r="1" spans="1:6" s="38" customFormat="1" ht="85.9" customHeight="1" x14ac:dyDescent="0.25">
      <c r="A1" s="193" t="s">
        <v>497</v>
      </c>
      <c r="B1" s="193"/>
      <c r="C1" s="193"/>
      <c r="D1" s="193"/>
      <c r="E1" s="193"/>
      <c r="F1" s="193"/>
    </row>
    <row r="2" spans="1:6" s="38" customFormat="1" ht="78.95" customHeight="1" x14ac:dyDescent="0.25">
      <c r="A2" s="275" t="s">
        <v>578</v>
      </c>
      <c r="B2" s="275"/>
      <c r="C2" s="275"/>
      <c r="D2" s="275"/>
      <c r="E2" s="275"/>
      <c r="F2" s="275"/>
    </row>
    <row r="3" spans="1:6" s="38" customFormat="1" ht="409.15" customHeight="1" x14ac:dyDescent="0.25">
      <c r="A3" s="276"/>
      <c r="B3" s="276"/>
      <c r="C3" s="276"/>
      <c r="D3" s="276"/>
      <c r="E3" s="276"/>
      <c r="F3" s="276"/>
    </row>
    <row r="4" spans="1:6" s="38" customFormat="1" ht="45.75" customHeight="1" x14ac:dyDescent="0.25">
      <c r="A4" s="10" t="s">
        <v>552</v>
      </c>
      <c r="B4" s="11" t="s">
        <v>586</v>
      </c>
      <c r="C4" s="11" t="s">
        <v>31</v>
      </c>
      <c r="D4" s="49" t="s">
        <v>493</v>
      </c>
      <c r="E4" s="49" t="s">
        <v>199</v>
      </c>
      <c r="F4" s="49" t="s">
        <v>587</v>
      </c>
    </row>
    <row r="5" spans="1:6" s="23" customFormat="1" ht="56.25" x14ac:dyDescent="0.25">
      <c r="A5" s="39" t="s">
        <v>61</v>
      </c>
      <c r="B5" s="40" t="s">
        <v>452</v>
      </c>
      <c r="C5" s="41" t="s">
        <v>451</v>
      </c>
      <c r="D5" s="187" t="s">
        <v>457</v>
      </c>
      <c r="E5" s="35"/>
      <c r="F5" s="188"/>
    </row>
    <row r="6" spans="1:6" s="23" customFormat="1" ht="37.5" x14ac:dyDescent="0.25">
      <c r="A6" s="39" t="s">
        <v>61</v>
      </c>
      <c r="B6" s="42" t="s">
        <v>2</v>
      </c>
      <c r="C6" s="41" t="s">
        <v>616</v>
      </c>
      <c r="D6" s="187" t="s">
        <v>459</v>
      </c>
      <c r="E6" s="35"/>
      <c r="F6" s="188"/>
    </row>
    <row r="7" spans="1:6" s="23" customFormat="1" ht="37.5" x14ac:dyDescent="0.25">
      <c r="A7" s="39" t="s">
        <v>61</v>
      </c>
      <c r="B7" s="42" t="s">
        <v>3</v>
      </c>
      <c r="C7" s="41" t="s">
        <v>447</v>
      </c>
      <c r="D7" s="187" t="s">
        <v>458</v>
      </c>
      <c r="E7" s="35"/>
      <c r="F7" s="188"/>
    </row>
    <row r="8" spans="1:6" s="23" customFormat="1" ht="56.25" x14ac:dyDescent="0.25">
      <c r="A8" s="39" t="s">
        <v>61</v>
      </c>
      <c r="B8" s="42" t="s">
        <v>4</v>
      </c>
      <c r="C8" s="43" t="s">
        <v>443</v>
      </c>
      <c r="D8" s="187" t="s">
        <v>456</v>
      </c>
      <c r="E8" s="35"/>
      <c r="F8" s="188"/>
    </row>
    <row r="9" spans="1:6" s="23" customFormat="1" ht="56.25" x14ac:dyDescent="0.25">
      <c r="A9" s="39" t="s">
        <v>61</v>
      </c>
      <c r="B9" s="42" t="s">
        <v>5</v>
      </c>
      <c r="C9" s="43" t="s">
        <v>55</v>
      </c>
      <c r="D9" s="187" t="s">
        <v>591</v>
      </c>
      <c r="E9" s="35"/>
      <c r="F9" s="188"/>
    </row>
    <row r="10" spans="1:6" s="23" customFormat="1" ht="37.5" x14ac:dyDescent="0.25">
      <c r="A10" s="39" t="s">
        <v>61</v>
      </c>
      <c r="B10" s="42" t="s">
        <v>6</v>
      </c>
      <c r="C10" s="41" t="s">
        <v>439</v>
      </c>
      <c r="D10" s="187" t="s">
        <v>106</v>
      </c>
      <c r="E10" s="35"/>
      <c r="F10" s="188"/>
    </row>
    <row r="11" spans="1:6" s="23" customFormat="1" x14ac:dyDescent="0.25">
      <c r="A11" s="39" t="s">
        <v>61</v>
      </c>
      <c r="B11" s="42" t="s">
        <v>7</v>
      </c>
      <c r="C11" s="41" t="s">
        <v>436</v>
      </c>
      <c r="D11" s="187"/>
      <c r="E11" s="35"/>
      <c r="F11" s="188"/>
    </row>
    <row r="12" spans="1:6" s="23" customFormat="1" ht="37.5" x14ac:dyDescent="0.25">
      <c r="A12" s="39" t="s">
        <v>61</v>
      </c>
      <c r="B12" s="42" t="s">
        <v>8</v>
      </c>
      <c r="C12" s="43" t="s">
        <v>434</v>
      </c>
      <c r="D12" s="187"/>
      <c r="E12" s="35"/>
      <c r="F12" s="188"/>
    </row>
    <row r="13" spans="1:6" s="23" customFormat="1" x14ac:dyDescent="0.25">
      <c r="A13" s="39" t="s">
        <v>61</v>
      </c>
      <c r="B13" s="42" t="s">
        <v>62</v>
      </c>
      <c r="C13" s="41" t="s">
        <v>432</v>
      </c>
      <c r="D13" s="187"/>
      <c r="E13" s="35"/>
      <c r="F13" s="188"/>
    </row>
    <row r="14" spans="1:6" s="23" customFormat="1" ht="37.5" x14ac:dyDescent="0.25">
      <c r="A14" s="39" t="s">
        <v>61</v>
      </c>
      <c r="B14" s="42" t="s">
        <v>63</v>
      </c>
      <c r="C14" s="41" t="s">
        <v>430</v>
      </c>
      <c r="D14" s="187"/>
      <c r="E14" s="35"/>
      <c r="F14" s="188"/>
    </row>
    <row r="15" spans="1:6" s="23" customFormat="1" ht="37.5" x14ac:dyDescent="0.25">
      <c r="A15" s="39" t="s">
        <v>61</v>
      </c>
      <c r="B15" s="42" t="s">
        <v>64</v>
      </c>
      <c r="C15" s="41" t="s">
        <v>427</v>
      </c>
      <c r="D15" s="187"/>
      <c r="E15" s="35"/>
      <c r="F15" s="188"/>
    </row>
    <row r="16" spans="1:6" s="23" customFormat="1" ht="37.5" x14ac:dyDescent="0.25">
      <c r="A16" s="39" t="s">
        <v>61</v>
      </c>
      <c r="B16" s="42" t="s">
        <v>65</v>
      </c>
      <c r="C16" s="41" t="s">
        <v>424</v>
      </c>
      <c r="D16" s="187"/>
      <c r="E16" s="35"/>
      <c r="F16" s="188"/>
    </row>
    <row r="17" spans="1:6" s="23" customFormat="1" ht="75" x14ac:dyDescent="0.25">
      <c r="A17" s="39" t="s">
        <v>61</v>
      </c>
      <c r="B17" s="42" t="s">
        <v>66</v>
      </c>
      <c r="C17" s="41" t="s">
        <v>421</v>
      </c>
      <c r="D17" s="187"/>
      <c r="E17" s="35"/>
      <c r="F17" s="188"/>
    </row>
    <row r="18" spans="1:6" s="23" customFormat="1" x14ac:dyDescent="0.25">
      <c r="A18" s="39" t="s">
        <v>61</v>
      </c>
      <c r="B18" s="42" t="s">
        <v>9</v>
      </c>
      <c r="C18" s="43" t="s">
        <v>56</v>
      </c>
      <c r="D18" s="187"/>
      <c r="E18" s="35"/>
      <c r="F18" s="188"/>
    </row>
    <row r="19" spans="1:6" s="23" customFormat="1" ht="56.25" x14ac:dyDescent="0.25">
      <c r="A19" s="39" t="s">
        <v>61</v>
      </c>
      <c r="B19" s="42" t="s">
        <v>10</v>
      </c>
      <c r="C19" s="41" t="s">
        <v>25</v>
      </c>
      <c r="D19" s="187"/>
      <c r="E19" s="35"/>
      <c r="F19" s="188"/>
    </row>
    <row r="20" spans="1:6" s="23" customFormat="1" x14ac:dyDescent="0.25">
      <c r="A20" s="39" t="s">
        <v>61</v>
      </c>
      <c r="B20" s="42" t="s">
        <v>67</v>
      </c>
      <c r="C20" s="41" t="s">
        <v>415</v>
      </c>
      <c r="D20" s="187"/>
      <c r="E20" s="35"/>
      <c r="F20" s="188"/>
    </row>
    <row r="21" spans="1:6" s="23" customFormat="1" x14ac:dyDescent="0.25">
      <c r="A21" s="39" t="s">
        <v>61</v>
      </c>
      <c r="B21" s="42" t="s">
        <v>11</v>
      </c>
      <c r="C21" s="41" t="s">
        <v>12</v>
      </c>
      <c r="D21" s="187"/>
      <c r="E21" s="35"/>
      <c r="F21" s="188"/>
    </row>
    <row r="22" spans="1:6" s="23" customFormat="1" ht="56.25" x14ac:dyDescent="0.25">
      <c r="A22" s="39" t="s">
        <v>61</v>
      </c>
      <c r="B22" s="42" t="s">
        <v>13</v>
      </c>
      <c r="C22" s="41" t="s">
        <v>409</v>
      </c>
      <c r="D22" s="187"/>
      <c r="E22" s="35"/>
      <c r="F22" s="188"/>
    </row>
    <row r="23" spans="1:6" s="23" customFormat="1" ht="37.5" x14ac:dyDescent="0.25">
      <c r="A23" s="39" t="s">
        <v>61</v>
      </c>
      <c r="B23" s="42" t="s">
        <v>14</v>
      </c>
      <c r="C23" s="41" t="s">
        <v>15</v>
      </c>
      <c r="D23" s="187"/>
      <c r="E23" s="35"/>
      <c r="F23" s="188"/>
    </row>
    <row r="24" spans="1:6" s="23" customFormat="1" ht="56.25" x14ac:dyDescent="0.25">
      <c r="A24" s="39" t="s">
        <v>61</v>
      </c>
      <c r="B24" s="40" t="s">
        <v>16</v>
      </c>
      <c r="C24" s="41" t="s">
        <v>405</v>
      </c>
      <c r="D24" s="187"/>
      <c r="E24" s="35"/>
      <c r="F24" s="188"/>
    </row>
    <row r="25" spans="1:6" s="23" customFormat="1" x14ac:dyDescent="0.25">
      <c r="A25" s="39" t="s">
        <v>61</v>
      </c>
      <c r="B25" s="40" t="s">
        <v>17</v>
      </c>
      <c r="C25" s="41" t="s">
        <v>402</v>
      </c>
      <c r="D25" s="187"/>
      <c r="E25" s="35"/>
      <c r="F25" s="188"/>
    </row>
    <row r="26" spans="1:6" s="23" customFormat="1" ht="37.5" x14ac:dyDescent="0.25">
      <c r="A26" s="39" t="s">
        <v>61</v>
      </c>
      <c r="B26" s="40" t="s">
        <v>26</v>
      </c>
      <c r="C26" s="41" t="s">
        <v>399</v>
      </c>
      <c r="D26" s="187"/>
      <c r="E26" s="35"/>
      <c r="F26" s="188"/>
    </row>
    <row r="27" spans="1:6" s="23" customFormat="1" ht="37.5" x14ac:dyDescent="0.25">
      <c r="A27" s="39">
        <v>5</v>
      </c>
      <c r="B27" s="40" t="s">
        <v>26</v>
      </c>
      <c r="C27" s="41" t="s">
        <v>397</v>
      </c>
      <c r="D27" s="187"/>
      <c r="E27" s="35"/>
      <c r="F27" s="188"/>
    </row>
    <row r="28" spans="1:6" s="23" customFormat="1" ht="37.5" x14ac:dyDescent="0.25">
      <c r="A28" s="39">
        <v>5</v>
      </c>
      <c r="B28" s="40" t="s">
        <v>26</v>
      </c>
      <c r="C28" s="41" t="s">
        <v>396</v>
      </c>
      <c r="D28" s="187"/>
      <c r="E28" s="35"/>
      <c r="F28" s="188"/>
    </row>
    <row r="29" spans="1:6" s="23" customFormat="1" ht="37.5" x14ac:dyDescent="0.25">
      <c r="A29" s="39" t="s">
        <v>68</v>
      </c>
      <c r="B29" s="40" t="s">
        <v>69</v>
      </c>
      <c r="C29" s="41" t="s">
        <v>394</v>
      </c>
      <c r="D29" s="187"/>
      <c r="E29" s="35"/>
      <c r="F29" s="188"/>
    </row>
    <row r="30" spans="1:6" s="23" customFormat="1" ht="37.5" x14ac:dyDescent="0.25">
      <c r="A30" s="39">
        <v>6</v>
      </c>
      <c r="B30" s="40">
        <v>6.1</v>
      </c>
      <c r="C30" s="41" t="s">
        <v>391</v>
      </c>
      <c r="D30" s="187"/>
      <c r="E30" s="35"/>
      <c r="F30" s="188"/>
    </row>
    <row r="31" spans="1:6" s="23" customFormat="1" ht="37.5" x14ac:dyDescent="0.25">
      <c r="A31" s="39">
        <v>6</v>
      </c>
      <c r="B31" s="40">
        <v>6.2</v>
      </c>
      <c r="C31" s="41" t="s">
        <v>390</v>
      </c>
      <c r="D31" s="187"/>
      <c r="E31" s="35"/>
      <c r="F31" s="188"/>
    </row>
    <row r="32" spans="1:6" s="23" customFormat="1" ht="56.25" x14ac:dyDescent="0.25">
      <c r="A32" s="39" t="s">
        <v>68</v>
      </c>
      <c r="B32" s="40" t="s">
        <v>71</v>
      </c>
      <c r="C32" s="41" t="s">
        <v>385</v>
      </c>
      <c r="D32" s="187"/>
      <c r="E32" s="35"/>
      <c r="F32" s="188"/>
    </row>
    <row r="33" spans="1:6" s="23" customFormat="1" ht="37.5" x14ac:dyDescent="0.25">
      <c r="A33" s="39" t="s">
        <v>68</v>
      </c>
      <c r="B33" s="40" t="s">
        <v>70</v>
      </c>
      <c r="C33" s="41" t="s">
        <v>27</v>
      </c>
      <c r="D33" s="187"/>
      <c r="E33" s="35"/>
      <c r="F33" s="188"/>
    </row>
    <row r="34" spans="1:6" s="23" customFormat="1" x14ac:dyDescent="0.25">
      <c r="A34" s="39">
        <v>6</v>
      </c>
      <c r="B34" s="40">
        <v>6.2</v>
      </c>
      <c r="C34" s="41" t="s">
        <v>29</v>
      </c>
      <c r="D34" s="187"/>
      <c r="E34" s="189"/>
      <c r="F34" s="188"/>
    </row>
    <row r="35" spans="1:6" s="23" customFormat="1" x14ac:dyDescent="0.25">
      <c r="A35" s="39" t="s">
        <v>72</v>
      </c>
      <c r="B35" s="40" t="s">
        <v>73</v>
      </c>
      <c r="C35" s="41" t="s">
        <v>381</v>
      </c>
      <c r="D35" s="187"/>
      <c r="E35" s="36"/>
      <c r="F35" s="188"/>
    </row>
    <row r="36" spans="1:6" s="23" customFormat="1" ht="37.5" x14ac:dyDescent="0.25">
      <c r="A36" s="39" t="s">
        <v>72</v>
      </c>
      <c r="B36" s="40" t="s">
        <v>18</v>
      </c>
      <c r="C36" s="41" t="s">
        <v>376</v>
      </c>
      <c r="D36" s="187"/>
      <c r="E36" s="36"/>
      <c r="F36" s="188"/>
    </row>
    <row r="37" spans="1:6" s="23" customFormat="1" ht="37.5" x14ac:dyDescent="0.25">
      <c r="A37" s="39" t="s">
        <v>72</v>
      </c>
      <c r="B37" s="40" t="s">
        <v>19</v>
      </c>
      <c r="C37" s="41" t="s">
        <v>371</v>
      </c>
      <c r="D37" s="187"/>
      <c r="E37" s="36"/>
      <c r="F37" s="188"/>
    </row>
    <row r="38" spans="1:6" s="23" customFormat="1" ht="37.5" x14ac:dyDescent="0.25">
      <c r="A38" s="39" t="s">
        <v>72</v>
      </c>
      <c r="B38" s="40" t="s">
        <v>20</v>
      </c>
      <c r="C38" s="41" t="s">
        <v>367</v>
      </c>
      <c r="D38" s="187"/>
      <c r="E38" s="36"/>
      <c r="F38" s="188"/>
    </row>
    <row r="39" spans="1:6" s="23" customFormat="1" ht="37.5" x14ac:dyDescent="0.25">
      <c r="A39" s="39" t="s">
        <v>72</v>
      </c>
      <c r="B39" s="40" t="s">
        <v>21</v>
      </c>
      <c r="C39" s="41" t="s">
        <v>363</v>
      </c>
      <c r="D39" s="187"/>
      <c r="E39" s="35"/>
      <c r="F39" s="188"/>
    </row>
    <row r="40" spans="1:6" s="23" customFormat="1" ht="37.5" x14ac:dyDescent="0.25">
      <c r="A40" s="39" t="s">
        <v>74</v>
      </c>
      <c r="B40" s="40" t="s">
        <v>76</v>
      </c>
      <c r="C40" s="41" t="s">
        <v>355</v>
      </c>
      <c r="D40" s="187"/>
      <c r="E40" s="35"/>
      <c r="F40" s="188"/>
    </row>
    <row r="41" spans="1:6" s="23" customFormat="1" x14ac:dyDescent="0.25">
      <c r="A41" s="39" t="s">
        <v>74</v>
      </c>
      <c r="B41" s="40" t="s">
        <v>75</v>
      </c>
      <c r="C41" s="41" t="s">
        <v>360</v>
      </c>
      <c r="D41" s="187"/>
      <c r="E41" s="35"/>
      <c r="F41" s="188"/>
    </row>
    <row r="42" spans="1:6" s="23" customFormat="1" ht="37.5" x14ac:dyDescent="0.25">
      <c r="A42" s="39" t="s">
        <v>74</v>
      </c>
      <c r="B42" s="40" t="s">
        <v>77</v>
      </c>
      <c r="C42" s="41" t="s">
        <v>354</v>
      </c>
      <c r="D42" s="187"/>
      <c r="E42" s="35"/>
      <c r="F42" s="188"/>
    </row>
    <row r="43" spans="1:6" s="23" customFormat="1" ht="37.5" x14ac:dyDescent="0.25">
      <c r="A43" s="39" t="s">
        <v>74</v>
      </c>
      <c r="B43" s="42" t="s">
        <v>78</v>
      </c>
      <c r="C43" s="41" t="s">
        <v>349</v>
      </c>
      <c r="D43" s="187"/>
      <c r="E43" s="35"/>
      <c r="F43" s="188"/>
    </row>
    <row r="44" spans="1:6" s="23" customFormat="1" ht="37.5" x14ac:dyDescent="0.25">
      <c r="A44" s="39" t="s">
        <v>74</v>
      </c>
      <c r="B44" s="40" t="s">
        <v>79</v>
      </c>
      <c r="C44" s="41" t="s">
        <v>57</v>
      </c>
      <c r="D44" s="187"/>
      <c r="E44" s="35"/>
      <c r="F44" s="188"/>
    </row>
    <row r="45" spans="1:6" s="23" customFormat="1" ht="37.5" x14ac:dyDescent="0.25">
      <c r="A45" s="39" t="s">
        <v>74</v>
      </c>
      <c r="B45" s="40" t="s">
        <v>80</v>
      </c>
      <c r="C45" s="41" t="s">
        <v>58</v>
      </c>
      <c r="D45" s="187"/>
      <c r="E45" s="35"/>
      <c r="F45" s="188"/>
    </row>
    <row r="46" spans="1:6" s="23" customFormat="1" ht="56.25" x14ac:dyDescent="0.25">
      <c r="A46" s="39" t="s">
        <v>81</v>
      </c>
      <c r="B46" s="42" t="s">
        <v>22</v>
      </c>
      <c r="C46" s="41" t="s">
        <v>338</v>
      </c>
      <c r="D46" s="187"/>
      <c r="E46" s="35"/>
      <c r="F46" s="188"/>
    </row>
    <row r="47" spans="1:6" s="23" customFormat="1" ht="37.5" x14ac:dyDescent="0.25">
      <c r="A47" s="39" t="s">
        <v>81</v>
      </c>
      <c r="B47" s="42" t="s">
        <v>23</v>
      </c>
      <c r="C47" s="41" t="s">
        <v>335</v>
      </c>
      <c r="D47" s="187"/>
      <c r="E47" s="35"/>
      <c r="F47" s="188"/>
    </row>
    <row r="48" spans="1:6" s="23" customFormat="1" ht="56.25" x14ac:dyDescent="0.25">
      <c r="A48" s="39" t="s">
        <v>81</v>
      </c>
      <c r="B48" s="42" t="s">
        <v>82</v>
      </c>
      <c r="C48" s="41" t="s">
        <v>331</v>
      </c>
      <c r="D48" s="187"/>
      <c r="E48" s="35"/>
      <c r="F48" s="188"/>
    </row>
    <row r="49" spans="1:8" s="23" customFormat="1" ht="75" x14ac:dyDescent="0.25">
      <c r="A49" s="39" t="s">
        <v>81</v>
      </c>
      <c r="B49" s="42" t="s">
        <v>24</v>
      </c>
      <c r="C49" s="41" t="s">
        <v>326</v>
      </c>
      <c r="D49" s="187"/>
      <c r="E49" s="35"/>
      <c r="F49" s="188"/>
    </row>
    <row r="50" spans="1:8" s="23" customFormat="1" ht="37.5" x14ac:dyDescent="0.25">
      <c r="A50" s="44" t="s">
        <v>83</v>
      </c>
      <c r="B50" s="45" t="s">
        <v>85</v>
      </c>
      <c r="C50" s="41" t="s">
        <v>318</v>
      </c>
      <c r="D50" s="187"/>
      <c r="E50" s="35"/>
      <c r="F50" s="188"/>
    </row>
    <row r="51" spans="1:8" s="23" customFormat="1" x14ac:dyDescent="0.25">
      <c r="A51" s="44" t="s">
        <v>83</v>
      </c>
      <c r="B51" s="45" t="s">
        <v>84</v>
      </c>
      <c r="C51" s="41" t="s">
        <v>322</v>
      </c>
      <c r="D51" s="187"/>
      <c r="E51" s="35"/>
      <c r="F51" s="188"/>
    </row>
    <row r="52" spans="1:8" s="23" customFormat="1" ht="37.5" x14ac:dyDescent="0.25">
      <c r="A52" s="44" t="s">
        <v>83</v>
      </c>
      <c r="B52" s="45" t="s">
        <v>86</v>
      </c>
      <c r="C52" s="41" t="s">
        <v>313</v>
      </c>
      <c r="D52" s="187"/>
      <c r="E52" s="36"/>
      <c r="F52" s="188"/>
    </row>
    <row r="53" spans="1:8" s="23" customFormat="1" ht="37.5" x14ac:dyDescent="0.25">
      <c r="A53" s="44" t="s">
        <v>83</v>
      </c>
      <c r="B53" s="45" t="s">
        <v>87</v>
      </c>
      <c r="C53" s="41" t="s">
        <v>308</v>
      </c>
      <c r="D53" s="187"/>
      <c r="E53" s="37"/>
      <c r="F53" s="188"/>
    </row>
    <row r="54" spans="1:8" s="111" customFormat="1" ht="56.25" x14ac:dyDescent="0.25">
      <c r="A54" s="44" t="s">
        <v>83</v>
      </c>
      <c r="B54" s="45" t="s">
        <v>88</v>
      </c>
      <c r="C54" s="41" t="s">
        <v>303</v>
      </c>
      <c r="D54" s="187"/>
      <c r="E54" s="36"/>
      <c r="F54" s="190"/>
    </row>
    <row r="55" spans="1:8" s="23" customFormat="1" ht="37.5" x14ac:dyDescent="0.25">
      <c r="A55" s="39" t="s">
        <v>28</v>
      </c>
      <c r="B55" s="44" t="s">
        <v>89</v>
      </c>
      <c r="C55" s="41" t="s">
        <v>299</v>
      </c>
      <c r="D55" s="187"/>
      <c r="E55" s="35"/>
      <c r="F55" s="188"/>
    </row>
    <row r="56" spans="1:8" s="23" customFormat="1" ht="37.5" x14ac:dyDescent="0.25">
      <c r="A56" s="39" t="s">
        <v>28</v>
      </c>
      <c r="B56" s="44" t="s">
        <v>90</v>
      </c>
      <c r="C56" s="41" t="s">
        <v>294</v>
      </c>
      <c r="D56" s="187"/>
      <c r="E56" s="35"/>
      <c r="F56" s="188"/>
    </row>
    <row r="57" spans="1:8" s="23" customFormat="1" ht="56.25" x14ac:dyDescent="0.25">
      <c r="A57" s="39" t="s">
        <v>28</v>
      </c>
      <c r="B57" s="44" t="s">
        <v>91</v>
      </c>
      <c r="C57" s="41" t="s">
        <v>289</v>
      </c>
      <c r="D57" s="187"/>
      <c r="E57" s="35"/>
      <c r="F57" s="188"/>
    </row>
    <row r="58" spans="1:8" s="23" customFormat="1" x14ac:dyDescent="0.25">
      <c r="A58" s="39" t="s">
        <v>28</v>
      </c>
      <c r="B58" s="44" t="s">
        <v>92</v>
      </c>
      <c r="C58" s="41" t="s">
        <v>285</v>
      </c>
      <c r="D58" s="187"/>
      <c r="E58" s="35"/>
      <c r="F58" s="188"/>
    </row>
    <row r="59" spans="1:8" s="23" customFormat="1" ht="93.75" x14ac:dyDescent="0.25">
      <c r="A59" s="39" t="s">
        <v>28</v>
      </c>
      <c r="B59" s="39" t="s">
        <v>93</v>
      </c>
      <c r="C59" s="41" t="s">
        <v>280</v>
      </c>
      <c r="D59" s="187"/>
      <c r="E59" s="35"/>
      <c r="F59" s="188"/>
    </row>
    <row r="60" spans="1:8" s="111" customFormat="1" ht="75" x14ac:dyDescent="0.25">
      <c r="A60" s="112" t="s">
        <v>94</v>
      </c>
      <c r="B60" s="113" t="s">
        <v>95</v>
      </c>
      <c r="C60" s="114" t="s">
        <v>275</v>
      </c>
      <c r="D60" s="191"/>
      <c r="E60" s="115"/>
      <c r="F60" s="192"/>
    </row>
    <row r="61" spans="1:8" s="120" customFormat="1" x14ac:dyDescent="0.25">
      <c r="A61" s="116"/>
      <c r="B61" s="117"/>
      <c r="C61" s="118"/>
      <c r="D61" s="118"/>
      <c r="E61" s="119"/>
    </row>
    <row r="62" spans="1:8" s="46" customFormat="1" hidden="1" x14ac:dyDescent="0.25">
      <c r="A62" s="121"/>
      <c r="B62" s="122"/>
      <c r="C62" s="123"/>
      <c r="D62" s="123"/>
      <c r="E62" s="124"/>
    </row>
    <row r="63" spans="1:8" s="46" customFormat="1" hidden="1" x14ac:dyDescent="0.25">
      <c r="A63" s="125"/>
      <c r="B63" s="126"/>
      <c r="C63" s="265" t="s">
        <v>487</v>
      </c>
      <c r="D63" s="266"/>
      <c r="E63" s="266"/>
      <c r="F63" s="266"/>
      <c r="G63" s="266"/>
      <c r="H63" s="266"/>
    </row>
    <row r="64" spans="1:8" s="38" customFormat="1" ht="15.75" hidden="1" x14ac:dyDescent="0.25">
      <c r="A64" s="127"/>
      <c r="B64" s="128"/>
      <c r="C64" s="129">
        <f t="shared" ref="C64:H64" si="0">SUM(C67:C81)</f>
        <v>2</v>
      </c>
      <c r="D64" s="130">
        <f t="shared" si="0"/>
        <v>2</v>
      </c>
      <c r="E64" s="130">
        <f t="shared" si="0"/>
        <v>2</v>
      </c>
      <c r="F64" s="130">
        <f t="shared" si="0"/>
        <v>1</v>
      </c>
      <c r="G64" s="130">
        <f t="shared" si="0"/>
        <v>1</v>
      </c>
      <c r="H64" s="131">
        <f t="shared" si="0"/>
        <v>2</v>
      </c>
    </row>
    <row r="65" spans="1:17" s="38" customFormat="1" ht="20.100000000000001" hidden="1" customHeight="1" x14ac:dyDescent="0.3">
      <c r="A65" s="273" t="s">
        <v>486</v>
      </c>
      <c r="B65" s="273"/>
      <c r="C65" s="269" t="s">
        <v>30</v>
      </c>
      <c r="D65" s="271" t="s">
        <v>468</v>
      </c>
      <c r="E65" s="271" t="s">
        <v>498</v>
      </c>
      <c r="F65" s="277" t="s">
        <v>470</v>
      </c>
      <c r="G65" s="263" t="s">
        <v>469</v>
      </c>
      <c r="H65" s="264" t="s">
        <v>106</v>
      </c>
      <c r="I65" s="132" t="s">
        <v>472</v>
      </c>
      <c r="J65" s="132" t="s">
        <v>473</v>
      </c>
      <c r="K65" s="132" t="s">
        <v>474</v>
      </c>
      <c r="L65" s="132" t="s">
        <v>475</v>
      </c>
      <c r="M65" s="132" t="s">
        <v>476</v>
      </c>
      <c r="N65" s="38" t="s">
        <v>106</v>
      </c>
      <c r="Q65" s="47" t="s">
        <v>460</v>
      </c>
    </row>
    <row r="66" spans="1:17" s="38" customFormat="1" ht="20.100000000000001" hidden="1" customHeight="1" x14ac:dyDescent="0.3">
      <c r="A66" s="274"/>
      <c r="B66" s="274"/>
      <c r="C66" s="270"/>
      <c r="D66" s="272"/>
      <c r="E66" s="272"/>
      <c r="F66" s="278"/>
      <c r="G66" s="264"/>
      <c r="H66" s="264"/>
      <c r="I66" s="134" t="s">
        <v>104</v>
      </c>
      <c r="J66" s="134" t="s">
        <v>105</v>
      </c>
      <c r="K66" s="134" t="s">
        <v>103</v>
      </c>
      <c r="Q66" s="47" t="s">
        <v>461</v>
      </c>
    </row>
    <row r="67" spans="1:17" s="38" customFormat="1" ht="20.100000000000001" hidden="1" customHeight="1" x14ac:dyDescent="0.3">
      <c r="A67" s="267" t="s">
        <v>47</v>
      </c>
      <c r="B67" s="267"/>
      <c r="C67" s="135">
        <f>COUNTIF(D5:D28,I65)</f>
        <v>1</v>
      </c>
      <c r="D67" s="135">
        <f>COUNTIF(D5:D28,J65)</f>
        <v>1</v>
      </c>
      <c r="E67" s="135">
        <f>COUNTIF(D5:D28,K65)</f>
        <v>1</v>
      </c>
      <c r="F67" s="135">
        <f>COUNTIF(D5:D28,L65)</f>
        <v>1</v>
      </c>
      <c r="G67" s="135">
        <f>COUNTIF(D5:D28,M65)</f>
        <v>1</v>
      </c>
      <c r="H67" s="38">
        <f>COUNTIF(D5:D28,N65)</f>
        <v>1</v>
      </c>
      <c r="Q67" s="47" t="s">
        <v>462</v>
      </c>
    </row>
    <row r="68" spans="1:17" s="38" customFormat="1" hidden="1" x14ac:dyDescent="0.3">
      <c r="A68" s="261" t="s">
        <v>575</v>
      </c>
      <c r="B68" s="261"/>
      <c r="C68" s="47">
        <f>'2 Planning (Gap Survey)'!E63</f>
        <v>1</v>
      </c>
      <c r="D68" s="47">
        <f>'2 Planning (Gap Survey)'!F63</f>
        <v>1</v>
      </c>
      <c r="E68" s="48">
        <f>'2 Planning (Gap Survey)'!D63</f>
        <v>1</v>
      </c>
      <c r="H68" s="38">
        <f>'2 Planning (Gap Survey)'!G63</f>
        <v>1</v>
      </c>
    </row>
    <row r="69" spans="1:17" s="38" customFormat="1" ht="20.100000000000001" hidden="1" customHeight="1" x14ac:dyDescent="0.3">
      <c r="A69" s="260" t="s">
        <v>576</v>
      </c>
      <c r="B69" s="260"/>
      <c r="C69" s="135">
        <f>COUNTIF(D29:D34,I65)</f>
        <v>0</v>
      </c>
      <c r="D69" s="135">
        <f>COUNTIF(D29:D34,J65)</f>
        <v>0</v>
      </c>
      <c r="E69" s="135">
        <f>COUNTIF(D29:D34,K65)</f>
        <v>0</v>
      </c>
      <c r="F69" s="135">
        <f>COUNTIF(D29:D34,L65)</f>
        <v>0</v>
      </c>
      <c r="G69" s="135">
        <f>COUNTIF(D29:D34,M65)</f>
        <v>0</v>
      </c>
      <c r="H69" s="38">
        <f>COUNTIF(D29:D34,N65)</f>
        <v>0</v>
      </c>
      <c r="Q69" s="47" t="s">
        <v>456</v>
      </c>
    </row>
    <row r="70" spans="1:17" s="38" customFormat="1" hidden="1" x14ac:dyDescent="0.3">
      <c r="A70" s="262" t="s">
        <v>575</v>
      </c>
      <c r="B70" s="262"/>
      <c r="C70" s="47">
        <f>'2 Planning (Gap Survey)'!E64</f>
        <v>0</v>
      </c>
      <c r="D70" s="47">
        <f>'2 Planning (Gap Survey)'!F64</f>
        <v>0</v>
      </c>
      <c r="E70" s="48">
        <f>'2 Planning (Gap Survey)'!D64</f>
        <v>0</v>
      </c>
      <c r="H70" s="38">
        <f>'2 Planning (Gap Survey)'!G64</f>
        <v>0</v>
      </c>
    </row>
    <row r="71" spans="1:17" s="38" customFormat="1" ht="20.100000000000001" hidden="1" customHeight="1" x14ac:dyDescent="0.3">
      <c r="A71" s="260" t="s">
        <v>577</v>
      </c>
      <c r="B71" s="260"/>
      <c r="C71" s="135">
        <f>COUNTIF(D35:D39,I65)</f>
        <v>0</v>
      </c>
      <c r="D71" s="136">
        <f>COUNTIF(D35:D39,J65)</f>
        <v>0</v>
      </c>
      <c r="E71" s="136">
        <f>COUNTIF(D35:D39,K65)</f>
        <v>0</v>
      </c>
      <c r="F71" s="136">
        <f>COUNTIF(D35:D39,L65)</f>
        <v>0</v>
      </c>
      <c r="G71" s="136">
        <f>COUNTIF(D35:D39,M65)</f>
        <v>0</v>
      </c>
      <c r="H71" s="38">
        <f>COUNTIF(D35:D39,N65)</f>
        <v>0</v>
      </c>
      <c r="Q71" s="47" t="s">
        <v>463</v>
      </c>
    </row>
    <row r="72" spans="1:17" s="38" customFormat="1" hidden="1" x14ac:dyDescent="0.3">
      <c r="A72" s="262" t="s">
        <v>575</v>
      </c>
      <c r="B72" s="262"/>
      <c r="C72" s="47">
        <f>'2 Planning (Gap Survey)'!E65</f>
        <v>0</v>
      </c>
      <c r="D72" s="47">
        <f>'2 Planning (Gap Survey)'!F65</f>
        <v>0</v>
      </c>
      <c r="E72" s="48">
        <f>'2 Planning (Gap Survey)'!D65</f>
        <v>0</v>
      </c>
      <c r="H72" s="38">
        <f>'2 Planning (Gap Survey)'!G65</f>
        <v>0</v>
      </c>
    </row>
    <row r="73" spans="1:17" s="38" customFormat="1" ht="20.100000000000001" hidden="1" customHeight="1" x14ac:dyDescent="0.25">
      <c r="A73" s="260" t="s">
        <v>50</v>
      </c>
      <c r="B73" s="260"/>
      <c r="C73" s="135">
        <f>COUNTIF(D40:D45,I65)</f>
        <v>0</v>
      </c>
      <c r="D73" s="136">
        <f>COUNTIF(D40:D45,J65)</f>
        <v>0</v>
      </c>
      <c r="E73" s="136">
        <f>COUNTIF(D40:D45,K65)</f>
        <v>0</v>
      </c>
      <c r="F73" s="136">
        <f>COUNTIF(D40:D45,L65)</f>
        <v>0</v>
      </c>
      <c r="G73" s="136">
        <f>COUNTIF(D40:D45,M65)</f>
        <v>0</v>
      </c>
      <c r="H73" s="38">
        <f>COUNTIF(D40:D45,N65)</f>
        <v>0</v>
      </c>
    </row>
    <row r="74" spans="1:17" s="38" customFormat="1" hidden="1" x14ac:dyDescent="0.3">
      <c r="A74" s="262" t="s">
        <v>575</v>
      </c>
      <c r="B74" s="262"/>
      <c r="C74" s="47">
        <f>'2 Planning (Gap Survey)'!E66</f>
        <v>0</v>
      </c>
      <c r="D74" s="47">
        <f>'2 Planning (Gap Survey)'!F66</f>
        <v>0</v>
      </c>
      <c r="E74" s="48">
        <f>'2 Planning (Gap Survey)'!D66</f>
        <v>0</v>
      </c>
      <c r="H74" s="38">
        <f>'2 Planning (Gap Survey)'!G66</f>
        <v>0</v>
      </c>
    </row>
    <row r="75" spans="1:17" s="38" customFormat="1" ht="20.100000000000001" hidden="1" customHeight="1" x14ac:dyDescent="0.25">
      <c r="A75" s="260" t="s">
        <v>51</v>
      </c>
      <c r="B75" s="260"/>
      <c r="C75" s="135">
        <f>COUNTIF(D46:D49,I65)</f>
        <v>0</v>
      </c>
      <c r="D75" s="136">
        <f>COUNTIF(D46:D49,J65)</f>
        <v>0</v>
      </c>
      <c r="E75" s="136">
        <f>COUNTIF(D46:D49,K65)</f>
        <v>0</v>
      </c>
      <c r="F75" s="136">
        <f>COUNTIF(D46:D49,L65)</f>
        <v>0</v>
      </c>
      <c r="G75" s="136">
        <f>COUNTIF(D46:D49,M65)</f>
        <v>0</v>
      </c>
      <c r="H75" s="38">
        <f>COUNTIF(D46:D49,N65)</f>
        <v>0</v>
      </c>
    </row>
    <row r="76" spans="1:17" s="38" customFormat="1" hidden="1" x14ac:dyDescent="0.3">
      <c r="A76" s="262" t="s">
        <v>575</v>
      </c>
      <c r="B76" s="262"/>
      <c r="C76" s="47">
        <f>'2 Planning (Gap Survey)'!E67</f>
        <v>0</v>
      </c>
      <c r="D76" s="47">
        <f>'2 Planning (Gap Survey)'!F67</f>
        <v>0</v>
      </c>
      <c r="E76" s="48">
        <f>'2 Planning (Gap Survey)'!D67</f>
        <v>0</v>
      </c>
      <c r="H76" s="38">
        <f>'2 Planning (Gap Survey)'!G67</f>
        <v>0</v>
      </c>
    </row>
    <row r="77" spans="1:17" s="38" customFormat="1" ht="20.100000000000001" hidden="1" customHeight="1" x14ac:dyDescent="0.25">
      <c r="A77" s="260" t="s">
        <v>52</v>
      </c>
      <c r="B77" s="260"/>
      <c r="C77" s="135">
        <f>COUNTIF(D50:D54,I65)</f>
        <v>0</v>
      </c>
      <c r="D77" s="136">
        <f>COUNTIF(D50:D54,J65)</f>
        <v>0</v>
      </c>
      <c r="E77" s="136">
        <f>COUNTIF(D50:D54,K65)</f>
        <v>0</v>
      </c>
      <c r="F77" s="136">
        <f>COUNTIF(D50:D54,L65)</f>
        <v>0</v>
      </c>
      <c r="G77" s="136">
        <f>COUNTIF(D50:D54,M65)</f>
        <v>0</v>
      </c>
      <c r="H77" s="38">
        <f>COUNTIF(D50:D54,N65)</f>
        <v>0</v>
      </c>
    </row>
    <row r="78" spans="1:17" s="38" customFormat="1" hidden="1" x14ac:dyDescent="0.3">
      <c r="A78" s="262" t="s">
        <v>575</v>
      </c>
      <c r="B78" s="262"/>
      <c r="C78" s="47">
        <f>'2 Planning (Gap Survey)'!E68</f>
        <v>0</v>
      </c>
      <c r="D78" s="47">
        <f>'2 Planning (Gap Survey)'!F68</f>
        <v>0</v>
      </c>
      <c r="E78" s="48">
        <f>'2 Planning (Gap Survey)'!D68</f>
        <v>0</v>
      </c>
      <c r="H78" s="38">
        <f>'2 Planning (Gap Survey)'!G68</f>
        <v>0</v>
      </c>
    </row>
    <row r="79" spans="1:17" s="38" customFormat="1" ht="20.100000000000001" hidden="1" customHeight="1" x14ac:dyDescent="0.25">
      <c r="A79" s="260" t="s">
        <v>53</v>
      </c>
      <c r="B79" s="260"/>
      <c r="C79" s="135">
        <f>COUNTIF(D55:D59,I65)</f>
        <v>0</v>
      </c>
      <c r="D79" s="136">
        <f>COUNTIF(D55:D59,J65)</f>
        <v>0</v>
      </c>
      <c r="E79" s="136">
        <f>COUNTIF(D55:D59,K65)</f>
        <v>0</v>
      </c>
      <c r="F79" s="136">
        <f>COUNTIF(D55:D59,L65)</f>
        <v>0</v>
      </c>
      <c r="G79" s="136">
        <f>COUNTIF(D55:D59,M65)</f>
        <v>0</v>
      </c>
      <c r="H79" s="38">
        <f>COUNTIF(D55:D59,N65)</f>
        <v>0</v>
      </c>
    </row>
    <row r="80" spans="1:17" s="38" customFormat="1" hidden="1" x14ac:dyDescent="0.3">
      <c r="A80" s="262" t="s">
        <v>575</v>
      </c>
      <c r="B80" s="262"/>
      <c r="C80" s="47">
        <f>'2 Planning (Gap Survey)'!E69</f>
        <v>0</v>
      </c>
      <c r="D80" s="47">
        <f>'2 Planning (Gap Survey)'!F69</f>
        <v>0</v>
      </c>
      <c r="E80" s="48">
        <f>'2 Planning (Gap Survey)'!D69</f>
        <v>0</v>
      </c>
      <c r="H80" s="38">
        <f>'2 Planning (Gap Survey)'!G69</f>
        <v>0</v>
      </c>
    </row>
    <row r="81" spans="1:8" s="38" customFormat="1" ht="20.100000000000001" hidden="1" customHeight="1" x14ac:dyDescent="0.25">
      <c r="A81" s="260" t="s">
        <v>54</v>
      </c>
      <c r="B81" s="260"/>
      <c r="C81" s="135">
        <f>COUNTIF(D60,I65)</f>
        <v>0</v>
      </c>
      <c r="D81" s="136">
        <f>COUNTIF(D60,J65)</f>
        <v>0</v>
      </c>
      <c r="E81" s="136">
        <f>COUNTIF(D60,K65)</f>
        <v>0</v>
      </c>
      <c r="F81" s="136">
        <f>COUNTIF(D60,L65)</f>
        <v>0</v>
      </c>
      <c r="G81" s="136">
        <f>COUNTIF(D60,M65)</f>
        <v>0</v>
      </c>
      <c r="H81" s="38">
        <f>COUNTIF(D60,N65)</f>
        <v>0</v>
      </c>
    </row>
    <row r="82" spans="1:8" s="38" customFormat="1" hidden="1" x14ac:dyDescent="0.3">
      <c r="A82" s="262" t="s">
        <v>575</v>
      </c>
      <c r="B82" s="262"/>
      <c r="C82" s="47">
        <f>'2 Planning (Gap Survey)'!E70</f>
        <v>0</v>
      </c>
      <c r="D82" s="47">
        <f>'2 Planning (Gap Survey)'!F70</f>
        <v>0</v>
      </c>
      <c r="E82" s="48">
        <f>'2 Planning (Gap Survey)'!D70</f>
        <v>0</v>
      </c>
      <c r="H82" s="38">
        <f>'2 Planning (Gap Survey)'!G70</f>
        <v>0</v>
      </c>
    </row>
    <row r="83" spans="1:8" s="38" customFormat="1" hidden="1" x14ac:dyDescent="0.3">
      <c r="A83" s="127"/>
      <c r="B83" s="128"/>
      <c r="C83" s="47"/>
      <c r="D83" s="47"/>
      <c r="E83" s="48"/>
    </row>
    <row r="84" spans="1:8" s="38" customFormat="1" ht="18" hidden="1" customHeight="1" x14ac:dyDescent="0.25">
      <c r="A84" s="268" t="s">
        <v>488</v>
      </c>
      <c r="B84" s="268"/>
      <c r="C84" s="268"/>
      <c r="D84" s="268"/>
      <c r="E84" s="268"/>
      <c r="F84" s="268"/>
      <c r="G84" s="268"/>
      <c r="H84" s="268"/>
    </row>
    <row r="85" spans="1:8" s="38" customFormat="1" hidden="1" x14ac:dyDescent="0.3">
      <c r="A85" s="268"/>
      <c r="B85" s="268"/>
      <c r="C85" s="47" t="s">
        <v>30</v>
      </c>
      <c r="D85" s="47" t="s">
        <v>468</v>
      </c>
      <c r="E85" s="48" t="s">
        <v>498</v>
      </c>
      <c r="F85" s="38" t="s">
        <v>470</v>
      </c>
      <c r="G85" s="38" t="s">
        <v>469</v>
      </c>
      <c r="H85" s="38" t="s">
        <v>106</v>
      </c>
    </row>
    <row r="86" spans="1:8" s="38" customFormat="1" ht="15.75" hidden="1" x14ac:dyDescent="0.25">
      <c r="A86" s="267" t="str">
        <f t="shared" ref="A86:A87" si="1">A67</f>
        <v>Leadership and Management Commitment</v>
      </c>
      <c r="B86" s="267"/>
      <c r="C86" s="135">
        <f>SUM(C67)*1</f>
        <v>1</v>
      </c>
      <c r="D86" s="135">
        <f>SUM(D67)*2</f>
        <v>2</v>
      </c>
      <c r="E86" s="135">
        <f>SUM(E67)*3</f>
        <v>3</v>
      </c>
      <c r="F86" s="135">
        <f>SUM(F67)*4</f>
        <v>4</v>
      </c>
      <c r="G86" s="135">
        <f>SUM(G67)*5</f>
        <v>5</v>
      </c>
      <c r="H86" s="38">
        <f>SUM(H67)*0</f>
        <v>0</v>
      </c>
    </row>
    <row r="87" spans="1:8" s="38" customFormat="1" ht="15.75" hidden="1" x14ac:dyDescent="0.25">
      <c r="A87" s="261" t="str">
        <f t="shared" si="1"/>
        <v>Baseline</v>
      </c>
      <c r="B87" s="261"/>
      <c r="C87" s="135">
        <f t="shared" ref="C87" si="2">SUM(C68)*1</f>
        <v>1</v>
      </c>
      <c r="D87" s="135">
        <f t="shared" ref="D87" si="3">SUM(D68)*2</f>
        <v>2</v>
      </c>
      <c r="E87" s="135">
        <f t="shared" ref="E87" si="4">SUM(E68)*3</f>
        <v>3</v>
      </c>
      <c r="F87" s="135">
        <f t="shared" ref="F87" si="5">SUM(F68)*4</f>
        <v>0</v>
      </c>
      <c r="G87" s="135">
        <f t="shared" ref="G87" si="6">SUM(G68)*5</f>
        <v>0</v>
      </c>
      <c r="H87" s="38">
        <f t="shared" ref="H87" si="7">SUM(H68)*0</f>
        <v>0</v>
      </c>
    </row>
    <row r="88" spans="1:8" s="38" customFormat="1" ht="15.75" hidden="1" x14ac:dyDescent="0.25">
      <c r="A88" s="260" t="str">
        <f t="shared" ref="A88:A101" si="8">A69</f>
        <v xml:space="preserve">Stakeholder Engagement </v>
      </c>
      <c r="B88" s="260"/>
      <c r="C88" s="135">
        <f t="shared" ref="C88:C101" si="9">SUM(C69)*1</f>
        <v>0</v>
      </c>
      <c r="D88" s="135">
        <f t="shared" ref="D88:D101" si="10">SUM(D69)*2</f>
        <v>0</v>
      </c>
      <c r="E88" s="135">
        <f t="shared" ref="E88:E101" si="11">SUM(E69)*3</f>
        <v>0</v>
      </c>
      <c r="F88" s="135">
        <f t="shared" ref="F88:F101" si="12">SUM(F69)*4</f>
        <v>0</v>
      </c>
      <c r="G88" s="135">
        <f t="shared" ref="G88:G101" si="13">SUM(G69)*5</f>
        <v>0</v>
      </c>
      <c r="H88" s="38">
        <f t="shared" ref="H88:H101" si="14">SUM(H69)*0</f>
        <v>0</v>
      </c>
    </row>
    <row r="89" spans="1:8" s="38" customFormat="1" ht="15.75" hidden="1" x14ac:dyDescent="0.25">
      <c r="A89" s="262" t="str">
        <f t="shared" si="8"/>
        <v>Baseline</v>
      </c>
      <c r="B89" s="262"/>
      <c r="C89" s="135">
        <f t="shared" si="9"/>
        <v>0</v>
      </c>
      <c r="D89" s="135">
        <f t="shared" si="10"/>
        <v>0</v>
      </c>
      <c r="E89" s="135">
        <f t="shared" si="11"/>
        <v>0</v>
      </c>
      <c r="F89" s="135">
        <f t="shared" si="12"/>
        <v>0</v>
      </c>
      <c r="G89" s="135">
        <f t="shared" si="13"/>
        <v>0</v>
      </c>
      <c r="H89" s="38">
        <f t="shared" si="14"/>
        <v>0</v>
      </c>
    </row>
    <row r="90" spans="1:8" s="38" customFormat="1" ht="15.75" hidden="1" x14ac:dyDescent="0.25">
      <c r="A90" s="260" t="str">
        <f t="shared" si="8"/>
        <v xml:space="preserve">Risk Management </v>
      </c>
      <c r="B90" s="260"/>
      <c r="C90" s="135">
        <f t="shared" si="9"/>
        <v>0</v>
      </c>
      <c r="D90" s="135">
        <f t="shared" si="10"/>
        <v>0</v>
      </c>
      <c r="E90" s="135">
        <f t="shared" si="11"/>
        <v>0</v>
      </c>
      <c r="F90" s="135">
        <f t="shared" si="12"/>
        <v>0</v>
      </c>
      <c r="G90" s="135">
        <f t="shared" si="13"/>
        <v>0</v>
      </c>
      <c r="H90" s="38">
        <f t="shared" si="14"/>
        <v>0</v>
      </c>
    </row>
    <row r="91" spans="1:8" s="38" customFormat="1" ht="15.75" hidden="1" x14ac:dyDescent="0.25">
      <c r="A91" s="262" t="str">
        <f t="shared" si="8"/>
        <v>Baseline</v>
      </c>
      <c r="B91" s="262"/>
      <c r="C91" s="135">
        <f t="shared" si="9"/>
        <v>0</v>
      </c>
      <c r="D91" s="135">
        <f t="shared" si="10"/>
        <v>0</v>
      </c>
      <c r="E91" s="135">
        <f t="shared" si="11"/>
        <v>0</v>
      </c>
      <c r="F91" s="135">
        <f t="shared" si="12"/>
        <v>0</v>
      </c>
      <c r="G91" s="135">
        <f t="shared" si="13"/>
        <v>0</v>
      </c>
      <c r="H91" s="38">
        <f t="shared" si="14"/>
        <v>0</v>
      </c>
    </row>
    <row r="92" spans="1:8" s="38" customFormat="1" ht="15.75" hidden="1" x14ac:dyDescent="0.25">
      <c r="A92" s="260" t="str">
        <f t="shared" si="8"/>
        <v>Operational Controls</v>
      </c>
      <c r="B92" s="260"/>
      <c r="C92" s="135">
        <f t="shared" si="9"/>
        <v>0</v>
      </c>
      <c r="D92" s="135">
        <f t="shared" si="10"/>
        <v>0</v>
      </c>
      <c r="E92" s="135">
        <f t="shared" si="11"/>
        <v>0</v>
      </c>
      <c r="F92" s="135">
        <f t="shared" si="12"/>
        <v>0</v>
      </c>
      <c r="G92" s="135">
        <f t="shared" si="13"/>
        <v>0</v>
      </c>
      <c r="H92" s="38">
        <f t="shared" si="14"/>
        <v>0</v>
      </c>
    </row>
    <row r="93" spans="1:8" s="38" customFormat="1" ht="15.75" hidden="1" x14ac:dyDescent="0.25">
      <c r="A93" s="262" t="str">
        <f t="shared" si="8"/>
        <v>Baseline</v>
      </c>
      <c r="B93" s="262"/>
      <c r="C93" s="135">
        <f t="shared" si="9"/>
        <v>0</v>
      </c>
      <c r="D93" s="135">
        <f t="shared" si="10"/>
        <v>0</v>
      </c>
      <c r="E93" s="135">
        <f t="shared" si="11"/>
        <v>0</v>
      </c>
      <c r="F93" s="135">
        <f t="shared" si="12"/>
        <v>0</v>
      </c>
      <c r="G93" s="135">
        <f t="shared" si="13"/>
        <v>0</v>
      </c>
      <c r="H93" s="38">
        <f t="shared" si="14"/>
        <v>0</v>
      </c>
    </row>
    <row r="94" spans="1:8" s="38" customFormat="1" ht="15.75" hidden="1" x14ac:dyDescent="0.25">
      <c r="A94" s="260" t="str">
        <f t="shared" si="8"/>
        <v>Incident Investigation, Evaluation, and Lessons Learned</v>
      </c>
      <c r="B94" s="260"/>
      <c r="C94" s="135">
        <f t="shared" si="9"/>
        <v>0</v>
      </c>
      <c r="D94" s="135">
        <f t="shared" si="10"/>
        <v>0</v>
      </c>
      <c r="E94" s="135">
        <f t="shared" si="11"/>
        <v>0</v>
      </c>
      <c r="F94" s="135">
        <f t="shared" si="12"/>
        <v>0</v>
      </c>
      <c r="G94" s="135">
        <f t="shared" si="13"/>
        <v>0</v>
      </c>
      <c r="H94" s="38">
        <f t="shared" si="14"/>
        <v>0</v>
      </c>
    </row>
    <row r="95" spans="1:8" s="38" customFormat="1" ht="15.75" hidden="1" x14ac:dyDescent="0.25">
      <c r="A95" s="262" t="str">
        <f t="shared" si="8"/>
        <v>Baseline</v>
      </c>
      <c r="B95" s="262"/>
      <c r="C95" s="135">
        <f t="shared" si="9"/>
        <v>0</v>
      </c>
      <c r="D95" s="135">
        <f t="shared" si="10"/>
        <v>0</v>
      </c>
      <c r="E95" s="135">
        <f t="shared" si="11"/>
        <v>0</v>
      </c>
      <c r="F95" s="135">
        <f t="shared" si="12"/>
        <v>0</v>
      </c>
      <c r="G95" s="135">
        <f t="shared" si="13"/>
        <v>0</v>
      </c>
      <c r="H95" s="38">
        <f t="shared" si="14"/>
        <v>0</v>
      </c>
    </row>
    <row r="96" spans="1:8" s="38" customFormat="1" ht="15.75" hidden="1" x14ac:dyDescent="0.25">
      <c r="A96" s="260" t="str">
        <f t="shared" si="8"/>
        <v>Safety Assurance</v>
      </c>
      <c r="B96" s="260"/>
      <c r="C96" s="135">
        <f t="shared" si="9"/>
        <v>0</v>
      </c>
      <c r="D96" s="135">
        <f t="shared" si="10"/>
        <v>0</v>
      </c>
      <c r="E96" s="135">
        <f t="shared" si="11"/>
        <v>0</v>
      </c>
      <c r="F96" s="135">
        <f t="shared" si="12"/>
        <v>0</v>
      </c>
      <c r="G96" s="135">
        <f t="shared" si="13"/>
        <v>0</v>
      </c>
      <c r="H96" s="38">
        <f t="shared" si="14"/>
        <v>0</v>
      </c>
    </row>
    <row r="97" spans="1:8" s="38" customFormat="1" ht="15.75" hidden="1" x14ac:dyDescent="0.25">
      <c r="A97" s="262" t="str">
        <f t="shared" si="8"/>
        <v>Baseline</v>
      </c>
      <c r="B97" s="262"/>
      <c r="C97" s="135">
        <f t="shared" si="9"/>
        <v>0</v>
      </c>
      <c r="D97" s="135">
        <f t="shared" si="10"/>
        <v>0</v>
      </c>
      <c r="E97" s="135">
        <f t="shared" si="11"/>
        <v>0</v>
      </c>
      <c r="F97" s="135">
        <f t="shared" si="12"/>
        <v>0</v>
      </c>
      <c r="G97" s="135">
        <f t="shared" si="13"/>
        <v>0</v>
      </c>
      <c r="H97" s="38">
        <f t="shared" si="14"/>
        <v>0</v>
      </c>
    </row>
    <row r="98" spans="1:8" s="38" customFormat="1" ht="15.75" hidden="1" x14ac:dyDescent="0.25">
      <c r="A98" s="260" t="str">
        <f t="shared" si="8"/>
        <v>Competence, Awareness, and Training</v>
      </c>
      <c r="B98" s="260"/>
      <c r="C98" s="135">
        <f t="shared" si="9"/>
        <v>0</v>
      </c>
      <c r="D98" s="135">
        <f t="shared" si="10"/>
        <v>0</v>
      </c>
      <c r="E98" s="135">
        <f t="shared" si="11"/>
        <v>0</v>
      </c>
      <c r="F98" s="135">
        <f t="shared" si="12"/>
        <v>0</v>
      </c>
      <c r="G98" s="135">
        <f t="shared" si="13"/>
        <v>0</v>
      </c>
      <c r="H98" s="38">
        <f t="shared" si="14"/>
        <v>0</v>
      </c>
    </row>
    <row r="99" spans="1:8" s="38" customFormat="1" ht="15.75" hidden="1" x14ac:dyDescent="0.25">
      <c r="A99" s="262" t="str">
        <f t="shared" si="8"/>
        <v>Baseline</v>
      </c>
      <c r="B99" s="262"/>
      <c r="C99" s="135">
        <f t="shared" si="9"/>
        <v>0</v>
      </c>
      <c r="D99" s="135">
        <f t="shared" si="10"/>
        <v>0</v>
      </c>
      <c r="E99" s="135">
        <f t="shared" si="11"/>
        <v>0</v>
      </c>
      <c r="F99" s="135">
        <f t="shared" si="12"/>
        <v>0</v>
      </c>
      <c r="G99" s="135">
        <f t="shared" si="13"/>
        <v>0</v>
      </c>
      <c r="H99" s="38">
        <f t="shared" si="14"/>
        <v>0</v>
      </c>
    </row>
    <row r="100" spans="1:8" s="38" customFormat="1" ht="15.75" hidden="1" x14ac:dyDescent="0.25">
      <c r="A100" s="260" t="str">
        <f t="shared" si="8"/>
        <v>Documentation and Record Keeping</v>
      </c>
      <c r="B100" s="260"/>
      <c r="C100" s="135">
        <f t="shared" si="9"/>
        <v>0</v>
      </c>
      <c r="D100" s="135">
        <f t="shared" si="10"/>
        <v>0</v>
      </c>
      <c r="E100" s="135">
        <f t="shared" si="11"/>
        <v>0</v>
      </c>
      <c r="F100" s="135">
        <f t="shared" si="12"/>
        <v>0</v>
      </c>
      <c r="G100" s="135">
        <f t="shared" si="13"/>
        <v>0</v>
      </c>
      <c r="H100" s="38">
        <f t="shared" si="14"/>
        <v>0</v>
      </c>
    </row>
    <row r="101" spans="1:8" s="38" customFormat="1" ht="15.75" hidden="1" x14ac:dyDescent="0.25">
      <c r="A101" s="262" t="str">
        <f t="shared" si="8"/>
        <v>Baseline</v>
      </c>
      <c r="B101" s="262"/>
      <c r="C101" s="135">
        <f t="shared" si="9"/>
        <v>0</v>
      </c>
      <c r="D101" s="135">
        <f t="shared" si="10"/>
        <v>0</v>
      </c>
      <c r="E101" s="135">
        <f t="shared" si="11"/>
        <v>0</v>
      </c>
      <c r="F101" s="135">
        <f t="shared" si="12"/>
        <v>0</v>
      </c>
      <c r="G101" s="135">
        <f t="shared" si="13"/>
        <v>0</v>
      </c>
      <c r="H101" s="38">
        <f t="shared" si="14"/>
        <v>0</v>
      </c>
    </row>
    <row r="102" spans="1:8" s="38" customFormat="1" hidden="1" x14ac:dyDescent="0.3">
      <c r="A102" s="127"/>
      <c r="B102" s="128"/>
      <c r="C102" s="47"/>
      <c r="D102" s="47"/>
      <c r="E102" s="48"/>
    </row>
    <row r="103" spans="1:8" s="38" customFormat="1" hidden="1" x14ac:dyDescent="0.3">
      <c r="A103" s="127"/>
      <c r="B103" s="128"/>
      <c r="C103" s="47"/>
      <c r="D103" s="47"/>
      <c r="E103" s="48"/>
    </row>
    <row r="104" spans="1:8" s="38" customFormat="1" hidden="1" x14ac:dyDescent="0.3">
      <c r="A104" s="128"/>
      <c r="B104" s="128" t="s">
        <v>273</v>
      </c>
      <c r="D104" s="38" t="s">
        <v>491</v>
      </c>
      <c r="E104" s="48" t="s">
        <v>490</v>
      </c>
      <c r="F104" s="38" t="s">
        <v>575</v>
      </c>
      <c r="G104" s="47" t="s">
        <v>489</v>
      </c>
    </row>
    <row r="105" spans="1:8" s="38" customFormat="1" hidden="1" x14ac:dyDescent="0.3">
      <c r="A105" s="128" t="s">
        <v>477</v>
      </c>
      <c r="B105" s="128">
        <f>SUM(C86:H86)</f>
        <v>15</v>
      </c>
      <c r="D105" s="38" t="s">
        <v>47</v>
      </c>
      <c r="E105" s="48">
        <f>$B$105</f>
        <v>15</v>
      </c>
      <c r="F105" s="38">
        <f>$B$106</f>
        <v>6</v>
      </c>
      <c r="G105" s="47">
        <v>72</v>
      </c>
    </row>
    <row r="106" spans="1:8" s="38" customFormat="1" hidden="1" x14ac:dyDescent="0.3">
      <c r="A106" s="128" t="s">
        <v>485</v>
      </c>
      <c r="B106" s="128">
        <f>SUM(C87:H87)</f>
        <v>6</v>
      </c>
      <c r="D106" s="38" t="s">
        <v>48</v>
      </c>
      <c r="E106" s="48">
        <f>$B$107</f>
        <v>0</v>
      </c>
      <c r="F106" s="38">
        <f>$B$108</f>
        <v>0</v>
      </c>
      <c r="G106" s="47">
        <v>18</v>
      </c>
    </row>
    <row r="107" spans="1:8" s="38" customFormat="1" hidden="1" x14ac:dyDescent="0.3">
      <c r="A107" s="128" t="s">
        <v>478</v>
      </c>
      <c r="B107" s="128">
        <f t="shared" ref="B107:B120" si="15">SUM(C88:H88)</f>
        <v>0</v>
      </c>
      <c r="D107" s="38" t="s">
        <v>49</v>
      </c>
      <c r="E107" s="48">
        <f>$B$109</f>
        <v>0</v>
      </c>
      <c r="F107" s="38">
        <f>$B$110</f>
        <v>0</v>
      </c>
      <c r="G107" s="47">
        <v>15</v>
      </c>
    </row>
    <row r="108" spans="1:8" s="38" customFormat="1" hidden="1" x14ac:dyDescent="0.3">
      <c r="A108" s="128" t="s">
        <v>48</v>
      </c>
      <c r="B108" s="128">
        <f t="shared" si="15"/>
        <v>0</v>
      </c>
      <c r="D108" s="38" t="s">
        <v>492</v>
      </c>
      <c r="E108" s="38">
        <f>$B$111</f>
        <v>0</v>
      </c>
      <c r="F108" s="38">
        <f>$B$112</f>
        <v>0</v>
      </c>
      <c r="G108" s="47">
        <v>18</v>
      </c>
    </row>
    <row r="109" spans="1:8" s="38" customFormat="1" hidden="1" x14ac:dyDescent="0.3">
      <c r="A109" s="128" t="s">
        <v>479</v>
      </c>
      <c r="B109" s="128">
        <f t="shared" si="15"/>
        <v>0</v>
      </c>
      <c r="D109" s="38" t="s">
        <v>51</v>
      </c>
      <c r="E109" s="48">
        <f>$B$113</f>
        <v>0</v>
      </c>
      <c r="F109" s="38">
        <f>$B$114</f>
        <v>0</v>
      </c>
      <c r="G109" s="47">
        <v>12</v>
      </c>
    </row>
    <row r="110" spans="1:8" s="38" customFormat="1" hidden="1" x14ac:dyDescent="0.3">
      <c r="A110" s="128" t="s">
        <v>49</v>
      </c>
      <c r="B110" s="128">
        <f t="shared" si="15"/>
        <v>0</v>
      </c>
      <c r="D110" s="38" t="s">
        <v>52</v>
      </c>
      <c r="E110" s="48">
        <f>$B$115</f>
        <v>0</v>
      </c>
      <c r="F110" s="38">
        <f>$B$116</f>
        <v>0</v>
      </c>
      <c r="G110" s="47">
        <v>15</v>
      </c>
    </row>
    <row r="111" spans="1:8" s="38" customFormat="1" hidden="1" x14ac:dyDescent="0.3">
      <c r="A111" s="128" t="s">
        <v>480</v>
      </c>
      <c r="B111" s="128">
        <f t="shared" si="15"/>
        <v>0</v>
      </c>
      <c r="D111" s="38" t="s">
        <v>53</v>
      </c>
      <c r="E111" s="48">
        <f>$B$117</f>
        <v>0</v>
      </c>
      <c r="F111" s="38">
        <f>$B$118</f>
        <v>0</v>
      </c>
      <c r="G111" s="47">
        <v>15</v>
      </c>
    </row>
    <row r="112" spans="1:8" s="38" customFormat="1" hidden="1" x14ac:dyDescent="0.3">
      <c r="A112" s="128" t="s">
        <v>50</v>
      </c>
      <c r="B112" s="128">
        <f t="shared" si="15"/>
        <v>0</v>
      </c>
      <c r="D112" s="38" t="s">
        <v>54</v>
      </c>
      <c r="E112" s="48">
        <f>$B$119</f>
        <v>0</v>
      </c>
      <c r="F112" s="38">
        <f>$B$120</f>
        <v>0</v>
      </c>
      <c r="G112" s="47">
        <v>3</v>
      </c>
    </row>
    <row r="113" spans="1:5" s="38" customFormat="1" ht="15" hidden="1" x14ac:dyDescent="0.25">
      <c r="A113" s="128" t="s">
        <v>481</v>
      </c>
      <c r="B113" s="128">
        <f t="shared" si="15"/>
        <v>0</v>
      </c>
      <c r="E113" s="48"/>
    </row>
    <row r="114" spans="1:5" s="38" customFormat="1" hidden="1" x14ac:dyDescent="0.3">
      <c r="A114" s="128" t="s">
        <v>51</v>
      </c>
      <c r="B114" s="128">
        <f t="shared" si="15"/>
        <v>0</v>
      </c>
      <c r="D114" s="47"/>
      <c r="E114" s="48"/>
    </row>
    <row r="115" spans="1:5" s="38" customFormat="1" hidden="1" x14ac:dyDescent="0.3">
      <c r="A115" s="128" t="s">
        <v>482</v>
      </c>
      <c r="B115" s="128">
        <f t="shared" si="15"/>
        <v>0</v>
      </c>
      <c r="D115" s="47"/>
      <c r="E115" s="48"/>
    </row>
    <row r="116" spans="1:5" s="38" customFormat="1" hidden="1" x14ac:dyDescent="0.3">
      <c r="A116" s="128" t="s">
        <v>52</v>
      </c>
      <c r="B116" s="128">
        <f t="shared" si="15"/>
        <v>0</v>
      </c>
      <c r="D116" s="47"/>
      <c r="E116" s="48"/>
    </row>
    <row r="117" spans="1:5" s="38" customFormat="1" hidden="1" x14ac:dyDescent="0.3">
      <c r="A117" s="128" t="s">
        <v>483</v>
      </c>
      <c r="B117" s="128">
        <f t="shared" si="15"/>
        <v>0</v>
      </c>
      <c r="D117" s="47"/>
      <c r="E117" s="48"/>
    </row>
    <row r="118" spans="1:5" s="38" customFormat="1" hidden="1" x14ac:dyDescent="0.3">
      <c r="A118" s="128" t="s">
        <v>53</v>
      </c>
      <c r="B118" s="128">
        <f t="shared" si="15"/>
        <v>0</v>
      </c>
      <c r="D118" s="47"/>
      <c r="E118" s="48"/>
    </row>
    <row r="119" spans="1:5" s="38" customFormat="1" hidden="1" x14ac:dyDescent="0.3">
      <c r="A119" s="128" t="s">
        <v>484</v>
      </c>
      <c r="B119" s="128">
        <f t="shared" si="15"/>
        <v>0</v>
      </c>
      <c r="D119" s="47"/>
      <c r="E119" s="48"/>
    </row>
    <row r="120" spans="1:5" s="38" customFormat="1" hidden="1" x14ac:dyDescent="0.3">
      <c r="A120" s="128" t="s">
        <v>54</v>
      </c>
      <c r="B120" s="128">
        <f t="shared" si="15"/>
        <v>0</v>
      </c>
      <c r="D120" s="47"/>
      <c r="E120" s="48"/>
    </row>
    <row r="121" spans="1:5" s="38" customFormat="1" hidden="1" x14ac:dyDescent="0.3">
      <c r="A121" s="46"/>
      <c r="C121" s="47"/>
      <c r="D121" s="47"/>
      <c r="E121" s="48"/>
    </row>
    <row r="122" spans="1:5" s="38" customFormat="1" hidden="1" x14ac:dyDescent="0.3">
      <c r="A122" s="46"/>
      <c r="C122" s="47"/>
      <c r="D122" s="47"/>
      <c r="E122" s="48"/>
    </row>
    <row r="123" spans="1:5" s="38" customFormat="1" hidden="1" x14ac:dyDescent="0.3">
      <c r="A123" s="46"/>
      <c r="C123" s="47"/>
      <c r="D123" s="47"/>
      <c r="E123" s="48"/>
    </row>
    <row r="124" spans="1:5" s="38" customFormat="1" hidden="1" x14ac:dyDescent="0.3">
      <c r="A124" s="46"/>
      <c r="C124" s="47"/>
      <c r="D124" s="47"/>
      <c r="E124" s="48"/>
    </row>
    <row r="125" spans="1:5" s="38" customFormat="1" hidden="1" x14ac:dyDescent="0.3">
      <c r="A125" s="46"/>
      <c r="C125" s="47"/>
      <c r="D125" s="47"/>
      <c r="E125" s="48"/>
    </row>
    <row r="126" spans="1:5" s="38" customFormat="1" hidden="1" x14ac:dyDescent="0.3">
      <c r="A126" s="46"/>
      <c r="C126" s="47"/>
      <c r="D126" s="47"/>
      <c r="E126" s="48"/>
    </row>
    <row r="127" spans="1:5" s="38" customFormat="1" hidden="1" x14ac:dyDescent="0.3">
      <c r="A127" s="46"/>
      <c r="C127" s="47"/>
      <c r="D127" s="47"/>
      <c r="E127" s="48"/>
    </row>
    <row r="128" spans="1:5" s="38" customFormat="1" hidden="1" x14ac:dyDescent="0.3">
      <c r="A128" s="46"/>
      <c r="C128" s="47"/>
      <c r="D128" s="47"/>
      <c r="E128" s="48"/>
    </row>
    <row r="129" spans="1:5" s="38" customFormat="1" hidden="1" x14ac:dyDescent="0.3">
      <c r="A129" s="46"/>
      <c r="C129" s="47"/>
      <c r="D129" s="47"/>
      <c r="E129" s="48"/>
    </row>
    <row r="130" spans="1:5" s="38" customFormat="1" hidden="1" x14ac:dyDescent="0.3">
      <c r="A130" s="46"/>
      <c r="C130" s="47"/>
      <c r="D130" s="47"/>
      <c r="E130" s="48"/>
    </row>
    <row r="131" spans="1:5" s="38" customFormat="1" hidden="1" x14ac:dyDescent="0.3">
      <c r="A131" s="46"/>
      <c r="C131" s="47"/>
      <c r="D131" s="47"/>
      <c r="E131" s="48"/>
    </row>
    <row r="132" spans="1:5" s="38" customFormat="1" hidden="1" x14ac:dyDescent="0.3">
      <c r="A132" s="46"/>
      <c r="C132" s="47"/>
      <c r="D132" s="47"/>
      <c r="E132" s="48"/>
    </row>
    <row r="133" spans="1:5" s="38" customFormat="1" hidden="1" x14ac:dyDescent="0.3">
      <c r="A133" s="46"/>
      <c r="C133" s="47"/>
      <c r="D133" s="47"/>
      <c r="E133" s="48"/>
    </row>
    <row r="134" spans="1:5" s="38" customFormat="1" hidden="1" x14ac:dyDescent="0.3">
      <c r="A134" s="46"/>
      <c r="C134" s="47"/>
      <c r="D134" s="47"/>
      <c r="E134" s="48"/>
    </row>
    <row r="135" spans="1:5" s="38" customFormat="1" hidden="1" x14ac:dyDescent="0.3">
      <c r="A135" s="46"/>
      <c r="C135" s="47"/>
      <c r="D135" s="47"/>
      <c r="E135" s="48"/>
    </row>
    <row r="136" spans="1:5" s="38" customFormat="1" hidden="1" x14ac:dyDescent="0.3">
      <c r="A136" s="46"/>
      <c r="C136" s="47"/>
      <c r="D136" s="47"/>
      <c r="E136" s="48"/>
    </row>
    <row r="137" spans="1:5" s="38" customFormat="1" hidden="1" x14ac:dyDescent="0.3">
      <c r="A137" s="46"/>
      <c r="C137" s="47"/>
      <c r="D137" s="47"/>
      <c r="E137" s="48"/>
    </row>
    <row r="138" spans="1:5" s="38" customFormat="1" hidden="1" x14ac:dyDescent="0.3">
      <c r="A138" s="46"/>
      <c r="C138" s="47"/>
      <c r="D138" s="47"/>
      <c r="E138" s="48"/>
    </row>
    <row r="139" spans="1:5" s="38" customFormat="1" hidden="1" x14ac:dyDescent="0.3">
      <c r="A139" s="46"/>
      <c r="C139" s="47"/>
      <c r="D139" s="47"/>
      <c r="E139" s="48"/>
    </row>
    <row r="140" spans="1:5" s="38" customFormat="1" hidden="1" x14ac:dyDescent="0.3">
      <c r="A140" s="46"/>
      <c r="C140" s="47"/>
      <c r="D140" s="47"/>
      <c r="E140" s="48"/>
    </row>
    <row r="141" spans="1:5" s="38" customFormat="1" hidden="1" x14ac:dyDescent="0.3">
      <c r="A141" s="46"/>
      <c r="C141" s="47"/>
      <c r="D141" s="47"/>
      <c r="E141" s="48"/>
    </row>
    <row r="142" spans="1:5" s="38" customFormat="1" hidden="1" x14ac:dyDescent="0.3">
      <c r="A142" s="46"/>
      <c r="C142" s="47"/>
      <c r="D142" s="47"/>
      <c r="E142" s="48"/>
    </row>
    <row r="143" spans="1:5" s="38" customFormat="1" hidden="1" x14ac:dyDescent="0.3">
      <c r="A143" s="46"/>
      <c r="C143" s="47"/>
      <c r="D143" s="47"/>
      <c r="E143" s="48"/>
    </row>
    <row r="144" spans="1:5" s="38" customFormat="1" hidden="1" x14ac:dyDescent="0.3">
      <c r="A144" s="46"/>
      <c r="C144" s="47"/>
      <c r="D144" s="47"/>
      <c r="E144" s="48"/>
    </row>
    <row r="145" spans="1:6" s="38" customFormat="1" hidden="1" x14ac:dyDescent="0.3">
      <c r="A145" s="46"/>
      <c r="C145" s="47"/>
      <c r="D145" s="47"/>
      <c r="E145" s="48"/>
    </row>
    <row r="146" spans="1:6" s="38" customFormat="1" hidden="1" x14ac:dyDescent="0.3">
      <c r="A146" s="46"/>
      <c r="C146" s="47"/>
      <c r="D146" s="47"/>
      <c r="E146" s="48"/>
    </row>
    <row r="147" spans="1:6" s="38" customFormat="1" hidden="1" x14ac:dyDescent="0.3">
      <c r="A147" s="46"/>
      <c r="C147" s="47"/>
      <c r="D147" s="47"/>
      <c r="E147" s="48"/>
    </row>
    <row r="148" spans="1:6" s="38" customFormat="1" hidden="1" x14ac:dyDescent="0.3">
      <c r="A148" s="46"/>
      <c r="C148" s="47"/>
      <c r="D148" s="47"/>
      <c r="E148" s="48"/>
    </row>
    <row r="149" spans="1:6" s="38" customFormat="1" hidden="1" x14ac:dyDescent="0.3">
      <c r="A149" s="46"/>
      <c r="C149" s="47"/>
      <c r="D149" s="47"/>
      <c r="E149" s="48"/>
    </row>
    <row r="150" spans="1:6" s="38" customFormat="1" hidden="1" x14ac:dyDescent="0.3">
      <c r="A150" s="46"/>
      <c r="C150" s="47"/>
      <c r="D150" s="47"/>
      <c r="E150" s="48"/>
    </row>
    <row r="151" spans="1:6" s="38" customFormat="1" x14ac:dyDescent="0.3">
      <c r="A151" s="46"/>
      <c r="C151" s="47"/>
      <c r="D151" s="47"/>
      <c r="E151" s="48"/>
    </row>
    <row r="152" spans="1:6" s="38" customFormat="1" x14ac:dyDescent="0.3">
      <c r="A152" s="46"/>
      <c r="C152" s="47"/>
      <c r="D152" s="47"/>
      <c r="E152" s="48"/>
    </row>
    <row r="153" spans="1:6" s="38" customFormat="1" x14ac:dyDescent="0.3">
      <c r="A153" s="46"/>
      <c r="C153" s="47"/>
      <c r="D153" s="47"/>
      <c r="E153" s="48"/>
    </row>
    <row r="154" spans="1:6" s="38" customFormat="1" x14ac:dyDescent="0.3">
      <c r="A154" s="46"/>
      <c r="C154" s="47"/>
      <c r="D154" s="47"/>
      <c r="E154" s="48"/>
    </row>
    <row r="155" spans="1:6" x14ac:dyDescent="0.3">
      <c r="A155" s="13"/>
      <c r="B155" s="20"/>
    </row>
    <row r="156" spans="1:6" x14ac:dyDescent="0.3">
      <c r="A156" s="13"/>
      <c r="B156" s="20"/>
      <c r="F156" s="13"/>
    </row>
    <row r="157" spans="1:6" x14ac:dyDescent="0.3">
      <c r="A157" s="13"/>
      <c r="B157" s="20"/>
    </row>
    <row r="158" spans="1:6" x14ac:dyDescent="0.3">
      <c r="A158" s="13"/>
      <c r="B158" s="20"/>
      <c r="F158" s="13"/>
    </row>
    <row r="159" spans="1:6" x14ac:dyDescent="0.3">
      <c r="A159" s="13"/>
      <c r="B159" s="20"/>
    </row>
    <row r="160" spans="1:6" x14ac:dyDescent="0.3">
      <c r="A160" s="13"/>
      <c r="B160" s="20"/>
    </row>
    <row r="161" spans="1:2" x14ac:dyDescent="0.3">
      <c r="A161" s="13"/>
      <c r="B161" s="20"/>
    </row>
    <row r="162" spans="1:2" x14ac:dyDescent="0.3">
      <c r="A162" s="13"/>
      <c r="B162" s="20"/>
    </row>
    <row r="163" spans="1:2" x14ac:dyDescent="0.3">
      <c r="A163" s="13"/>
      <c r="B163" s="20"/>
    </row>
    <row r="164" spans="1:2" x14ac:dyDescent="0.3">
      <c r="A164" s="13"/>
      <c r="B164" s="20"/>
    </row>
    <row r="165" spans="1:2" x14ac:dyDescent="0.3">
      <c r="A165" s="13"/>
      <c r="B165" s="20"/>
    </row>
    <row r="166" spans="1:2" x14ac:dyDescent="0.3">
      <c r="A166" s="13"/>
      <c r="B166" s="20"/>
    </row>
    <row r="167" spans="1:2" x14ac:dyDescent="0.3">
      <c r="A167" s="13"/>
      <c r="B167" s="20"/>
    </row>
    <row r="168" spans="1:2" x14ac:dyDescent="0.3">
      <c r="A168" s="13"/>
      <c r="B168" s="20"/>
    </row>
    <row r="169" spans="1:2" x14ac:dyDescent="0.3">
      <c r="A169" s="13"/>
      <c r="B169" s="20"/>
    </row>
    <row r="170" spans="1:2" x14ac:dyDescent="0.3">
      <c r="A170" s="13"/>
      <c r="B170" s="20"/>
    </row>
    <row r="171" spans="1:2" x14ac:dyDescent="0.3">
      <c r="A171" s="13"/>
      <c r="B171" s="20"/>
    </row>
    <row r="172" spans="1:2" x14ac:dyDescent="0.3">
      <c r="A172" s="13"/>
      <c r="B172" s="20"/>
    </row>
    <row r="173" spans="1:2" x14ac:dyDescent="0.3">
      <c r="A173" s="13"/>
      <c r="B173" s="20"/>
    </row>
    <row r="174" spans="1:2" x14ac:dyDescent="0.3">
      <c r="A174" s="13"/>
      <c r="B174" s="20"/>
    </row>
    <row r="175" spans="1:2" x14ac:dyDescent="0.3">
      <c r="A175" s="13"/>
      <c r="B175" s="20"/>
    </row>
    <row r="176" spans="1:2" x14ac:dyDescent="0.3">
      <c r="A176" s="13"/>
      <c r="B176" s="20"/>
    </row>
    <row r="177" spans="1:2" x14ac:dyDescent="0.3">
      <c r="A177" s="13"/>
      <c r="B177" s="20"/>
    </row>
    <row r="178" spans="1:2" x14ac:dyDescent="0.3">
      <c r="A178" s="13"/>
      <c r="B178" s="20"/>
    </row>
    <row r="179" spans="1:2" x14ac:dyDescent="0.3">
      <c r="A179" s="13"/>
      <c r="B179" s="20"/>
    </row>
    <row r="180" spans="1:2" x14ac:dyDescent="0.3">
      <c r="A180" s="13"/>
      <c r="B180" s="20"/>
    </row>
    <row r="181" spans="1:2" x14ac:dyDescent="0.3">
      <c r="A181" s="13"/>
      <c r="B181" s="20"/>
    </row>
    <row r="182" spans="1:2" x14ac:dyDescent="0.3">
      <c r="A182" s="13"/>
      <c r="B182" s="20"/>
    </row>
    <row r="183" spans="1:2" x14ac:dyDescent="0.3">
      <c r="A183" s="13"/>
      <c r="B183" s="20"/>
    </row>
    <row r="184" spans="1:2" x14ac:dyDescent="0.3">
      <c r="A184" s="13"/>
      <c r="B184" s="20"/>
    </row>
    <row r="185" spans="1:2" x14ac:dyDescent="0.3">
      <c r="A185" s="13"/>
      <c r="B185" s="20"/>
    </row>
    <row r="186" spans="1:2" x14ac:dyDescent="0.3">
      <c r="A186" s="13"/>
      <c r="B186" s="20"/>
    </row>
    <row r="187" spans="1:2" x14ac:dyDescent="0.3">
      <c r="A187" s="13"/>
      <c r="B187" s="20"/>
    </row>
    <row r="188" spans="1:2" x14ac:dyDescent="0.3">
      <c r="A188" s="13"/>
      <c r="B188" s="20"/>
    </row>
    <row r="189" spans="1:2" x14ac:dyDescent="0.3">
      <c r="A189" s="13"/>
      <c r="B189" s="20"/>
    </row>
    <row r="190" spans="1:2" x14ac:dyDescent="0.3">
      <c r="A190" s="13"/>
      <c r="B190" s="20"/>
    </row>
    <row r="191" spans="1:2" x14ac:dyDescent="0.3">
      <c r="A191" s="13"/>
      <c r="B191" s="20"/>
    </row>
    <row r="192" spans="1:2" x14ac:dyDescent="0.3">
      <c r="A192" s="13"/>
      <c r="B192" s="20"/>
    </row>
    <row r="193" spans="1:6" x14ac:dyDescent="0.3">
      <c r="A193" s="13"/>
      <c r="B193" s="20"/>
    </row>
    <row r="194" spans="1:6" x14ac:dyDescent="0.3">
      <c r="A194" s="13"/>
      <c r="B194" s="20"/>
    </row>
    <row r="195" spans="1:6" x14ac:dyDescent="0.3">
      <c r="A195" s="13"/>
      <c r="B195" s="20"/>
    </row>
    <row r="196" spans="1:6" x14ac:dyDescent="0.3">
      <c r="A196" s="13"/>
      <c r="B196" s="20"/>
    </row>
    <row r="197" spans="1:6" x14ac:dyDescent="0.3">
      <c r="A197" s="13"/>
      <c r="B197" s="20"/>
    </row>
    <row r="198" spans="1:6" x14ac:dyDescent="0.3">
      <c r="A198" s="13"/>
      <c r="B198" s="20"/>
    </row>
    <row r="199" spans="1:6" x14ac:dyDescent="0.3">
      <c r="A199" s="13"/>
      <c r="B199" s="20"/>
    </row>
    <row r="200" spans="1:6" s="13" customFormat="1" ht="115.5" customHeight="1" x14ac:dyDescent="0.3">
      <c r="B200" s="20"/>
      <c r="C200" s="22"/>
      <c r="D200" s="22"/>
      <c r="E200" s="21"/>
      <c r="F200" s="20"/>
    </row>
    <row r="201" spans="1:6" x14ac:dyDescent="0.3">
      <c r="A201" s="13"/>
      <c r="B201" s="20"/>
    </row>
    <row r="202" spans="1:6" x14ac:dyDescent="0.3">
      <c r="A202" s="13"/>
      <c r="B202" s="20"/>
    </row>
    <row r="203" spans="1:6" x14ac:dyDescent="0.3">
      <c r="A203" s="13"/>
      <c r="B203" s="20"/>
    </row>
    <row r="204" spans="1:6" x14ac:dyDescent="0.3">
      <c r="A204" s="13"/>
      <c r="B204" s="20"/>
    </row>
    <row r="205" spans="1:6" x14ac:dyDescent="0.3">
      <c r="A205" s="13"/>
      <c r="B205" s="20"/>
    </row>
    <row r="206" spans="1:6" x14ac:dyDescent="0.3">
      <c r="A206" s="13"/>
      <c r="B206" s="20"/>
    </row>
    <row r="207" spans="1:6" x14ac:dyDescent="0.3">
      <c r="A207" s="13"/>
      <c r="B207" s="20"/>
    </row>
    <row r="208" spans="1:6" x14ac:dyDescent="0.3">
      <c r="A208" s="13"/>
      <c r="B208" s="20"/>
    </row>
    <row r="209" spans="1:6" x14ac:dyDescent="0.3">
      <c r="A209" s="13"/>
      <c r="B209" s="20"/>
    </row>
    <row r="210" spans="1:6" x14ac:dyDescent="0.3">
      <c r="A210" s="13"/>
      <c r="B210" s="20"/>
      <c r="F210" s="13"/>
    </row>
    <row r="211" spans="1:6" x14ac:dyDescent="0.3">
      <c r="A211" s="13"/>
      <c r="B211" s="20"/>
    </row>
    <row r="212" spans="1:6" x14ac:dyDescent="0.3">
      <c r="A212" s="13"/>
      <c r="B212" s="20"/>
    </row>
    <row r="213" spans="1:6" x14ac:dyDescent="0.3">
      <c r="A213" s="13"/>
      <c r="B213" s="20"/>
    </row>
    <row r="214" spans="1:6" x14ac:dyDescent="0.3">
      <c r="A214" s="13"/>
      <c r="B214" s="20"/>
    </row>
    <row r="215" spans="1:6" x14ac:dyDescent="0.3">
      <c r="A215" s="13"/>
      <c r="B215" s="20"/>
    </row>
    <row r="216" spans="1:6" x14ac:dyDescent="0.3">
      <c r="A216" s="13"/>
      <c r="B216" s="20"/>
    </row>
    <row r="217" spans="1:6" x14ac:dyDescent="0.3">
      <c r="A217" s="13"/>
      <c r="B217" s="20"/>
    </row>
    <row r="218" spans="1:6" x14ac:dyDescent="0.3">
      <c r="A218" s="13"/>
      <c r="B218" s="20"/>
    </row>
    <row r="219" spans="1:6" x14ac:dyDescent="0.3">
      <c r="A219" s="13"/>
      <c r="B219" s="20"/>
    </row>
    <row r="220" spans="1:6" x14ac:dyDescent="0.3">
      <c r="A220" s="13"/>
      <c r="B220" s="20"/>
    </row>
    <row r="221" spans="1:6" x14ac:dyDescent="0.3">
      <c r="A221" s="13"/>
      <c r="B221" s="20"/>
    </row>
    <row r="222" spans="1:6" x14ac:dyDescent="0.3">
      <c r="A222" s="13"/>
      <c r="B222" s="20"/>
    </row>
    <row r="223" spans="1:6" x14ac:dyDescent="0.3">
      <c r="A223" s="13"/>
      <c r="B223" s="20"/>
    </row>
    <row r="224" spans="1:6" x14ac:dyDescent="0.3">
      <c r="A224" s="13"/>
      <c r="B224" s="20"/>
    </row>
    <row r="225" spans="1:2" x14ac:dyDescent="0.3">
      <c r="A225" s="13"/>
      <c r="B225" s="20"/>
    </row>
    <row r="226" spans="1:2" x14ac:dyDescent="0.3">
      <c r="A226" s="13"/>
      <c r="B226" s="20"/>
    </row>
    <row r="227" spans="1:2" x14ac:dyDescent="0.3">
      <c r="A227" s="13"/>
      <c r="B227" s="20"/>
    </row>
    <row r="228" spans="1:2" x14ac:dyDescent="0.3">
      <c r="A228" s="13"/>
      <c r="B228" s="20"/>
    </row>
    <row r="229" spans="1:2" x14ac:dyDescent="0.3">
      <c r="A229" s="13"/>
      <c r="B229" s="20"/>
    </row>
    <row r="230" spans="1:2" x14ac:dyDescent="0.3">
      <c r="A230" s="13"/>
      <c r="B230" s="20"/>
    </row>
    <row r="231" spans="1:2" x14ac:dyDescent="0.3">
      <c r="A231" s="13"/>
      <c r="B231" s="20"/>
    </row>
    <row r="232" spans="1:2" x14ac:dyDescent="0.3">
      <c r="A232" s="13"/>
      <c r="B232" s="20"/>
    </row>
    <row r="233" spans="1:2" x14ac:dyDescent="0.3">
      <c r="A233" s="13"/>
      <c r="B233" s="20"/>
    </row>
    <row r="234" spans="1:2" x14ac:dyDescent="0.3">
      <c r="A234" s="13"/>
      <c r="B234" s="20"/>
    </row>
    <row r="235" spans="1:2" x14ac:dyDescent="0.3">
      <c r="A235" s="13"/>
      <c r="B235" s="20"/>
    </row>
    <row r="236" spans="1:2" x14ac:dyDescent="0.3">
      <c r="A236" s="13"/>
      <c r="B236" s="20"/>
    </row>
    <row r="237" spans="1:2" x14ac:dyDescent="0.3">
      <c r="A237" s="13"/>
      <c r="B237" s="20"/>
    </row>
    <row r="238" spans="1:2" x14ac:dyDescent="0.3">
      <c r="A238" s="13"/>
      <c r="B238" s="20"/>
    </row>
    <row r="239" spans="1:2" x14ac:dyDescent="0.3">
      <c r="A239" s="13"/>
      <c r="B239" s="20"/>
    </row>
    <row r="240" spans="1:2" x14ac:dyDescent="0.3">
      <c r="A240" s="13"/>
      <c r="B240" s="20"/>
    </row>
    <row r="241" spans="1:2" x14ac:dyDescent="0.3">
      <c r="A241" s="13"/>
      <c r="B241" s="20"/>
    </row>
    <row r="242" spans="1:2" x14ac:dyDescent="0.3">
      <c r="A242" s="13"/>
      <c r="B242" s="20"/>
    </row>
    <row r="243" spans="1:2" x14ac:dyDescent="0.3">
      <c r="A243" s="13"/>
      <c r="B243" s="20"/>
    </row>
    <row r="244" spans="1:2" x14ac:dyDescent="0.3">
      <c r="A244" s="13"/>
      <c r="B244" s="20"/>
    </row>
    <row r="245" spans="1:2" x14ac:dyDescent="0.3">
      <c r="A245" s="13"/>
      <c r="B245" s="20"/>
    </row>
    <row r="246" spans="1:2" x14ac:dyDescent="0.3">
      <c r="A246" s="13"/>
      <c r="B246" s="20"/>
    </row>
    <row r="247" spans="1:2" x14ac:dyDescent="0.3">
      <c r="A247" s="13"/>
      <c r="B247" s="20"/>
    </row>
    <row r="248" spans="1:2" x14ac:dyDescent="0.3">
      <c r="A248" s="13"/>
      <c r="B248" s="20"/>
    </row>
    <row r="249" spans="1:2" x14ac:dyDescent="0.3">
      <c r="A249" s="13"/>
      <c r="B249" s="20"/>
    </row>
    <row r="250" spans="1:2" x14ac:dyDescent="0.3">
      <c r="A250" s="13"/>
      <c r="B250" s="20"/>
    </row>
    <row r="251" spans="1:2" x14ac:dyDescent="0.3">
      <c r="A251" s="13"/>
      <c r="B251" s="20"/>
    </row>
    <row r="252" spans="1:2" x14ac:dyDescent="0.3">
      <c r="A252" s="13"/>
      <c r="B252" s="20"/>
    </row>
    <row r="253" spans="1:2" x14ac:dyDescent="0.3">
      <c r="A253" s="13"/>
      <c r="B253" s="20"/>
    </row>
    <row r="254" spans="1:2" x14ac:dyDescent="0.3">
      <c r="A254" s="13"/>
      <c r="B254" s="20"/>
    </row>
    <row r="255" spans="1:2" x14ac:dyDescent="0.3">
      <c r="A255" s="13"/>
      <c r="B255" s="20"/>
    </row>
    <row r="256" spans="1:2" x14ac:dyDescent="0.3">
      <c r="A256" s="13"/>
      <c r="B256" s="20"/>
    </row>
    <row r="257" spans="1:2" x14ac:dyDescent="0.3">
      <c r="A257" s="13"/>
      <c r="B257" s="20"/>
    </row>
    <row r="258" spans="1:2" x14ac:dyDescent="0.3">
      <c r="A258" s="13"/>
      <c r="B258" s="20"/>
    </row>
    <row r="259" spans="1:2" x14ac:dyDescent="0.3">
      <c r="A259" s="13"/>
      <c r="B259" s="20"/>
    </row>
    <row r="260" spans="1:2" x14ac:dyDescent="0.3">
      <c r="A260" s="13"/>
      <c r="B260" s="20"/>
    </row>
    <row r="261" spans="1:2" x14ac:dyDescent="0.3">
      <c r="A261" s="13"/>
      <c r="B261" s="20"/>
    </row>
    <row r="262" spans="1:2" x14ac:dyDescent="0.3">
      <c r="A262" s="13"/>
      <c r="B262" s="20"/>
    </row>
    <row r="263" spans="1:2" x14ac:dyDescent="0.3">
      <c r="A263" s="13"/>
      <c r="B263" s="20"/>
    </row>
    <row r="264" spans="1:2" x14ac:dyDescent="0.3">
      <c r="A264" s="13"/>
      <c r="B264" s="20"/>
    </row>
    <row r="265" spans="1:2" x14ac:dyDescent="0.3">
      <c r="A265" s="13"/>
      <c r="B265" s="20"/>
    </row>
    <row r="266" spans="1:2" x14ac:dyDescent="0.3">
      <c r="A266" s="13"/>
      <c r="B266" s="20"/>
    </row>
    <row r="267" spans="1:2" x14ac:dyDescent="0.3">
      <c r="A267" s="13"/>
      <c r="B267" s="20"/>
    </row>
    <row r="268" spans="1:2" x14ac:dyDescent="0.3">
      <c r="A268" s="13"/>
      <c r="B268" s="20"/>
    </row>
    <row r="269" spans="1:2" x14ac:dyDescent="0.3">
      <c r="A269" s="13"/>
      <c r="B269" s="20"/>
    </row>
    <row r="270" spans="1:2" x14ac:dyDescent="0.3">
      <c r="A270" s="13"/>
      <c r="B270" s="20"/>
    </row>
    <row r="271" spans="1:2" x14ac:dyDescent="0.3">
      <c r="A271" s="13"/>
      <c r="B271" s="20"/>
    </row>
    <row r="272" spans="1:2" x14ac:dyDescent="0.3">
      <c r="A272" s="13"/>
      <c r="B272" s="20"/>
    </row>
    <row r="273" spans="1:2" x14ac:dyDescent="0.3">
      <c r="A273" s="13"/>
      <c r="B273" s="20"/>
    </row>
    <row r="274" spans="1:2" x14ac:dyDescent="0.3">
      <c r="A274" s="13"/>
      <c r="B274" s="20"/>
    </row>
    <row r="275" spans="1:2" x14ac:dyDescent="0.3">
      <c r="A275" s="13"/>
      <c r="B275" s="20"/>
    </row>
    <row r="276" spans="1:2" x14ac:dyDescent="0.3">
      <c r="A276" s="13"/>
      <c r="B276" s="20"/>
    </row>
    <row r="277" spans="1:2" x14ac:dyDescent="0.3">
      <c r="A277" s="13"/>
      <c r="B277" s="20"/>
    </row>
    <row r="278" spans="1:2" x14ac:dyDescent="0.3">
      <c r="A278" s="13"/>
      <c r="B278" s="20"/>
    </row>
    <row r="279" spans="1:2" x14ac:dyDescent="0.3">
      <c r="A279" s="13"/>
      <c r="B279" s="20"/>
    </row>
    <row r="280" spans="1:2" x14ac:dyDescent="0.3">
      <c r="A280" s="13"/>
      <c r="B280" s="20"/>
    </row>
    <row r="281" spans="1:2" x14ac:dyDescent="0.3">
      <c r="A281" s="13"/>
      <c r="B281" s="20"/>
    </row>
    <row r="282" spans="1:2" x14ac:dyDescent="0.3">
      <c r="A282" s="13"/>
      <c r="B282" s="20"/>
    </row>
    <row r="283" spans="1:2" x14ac:dyDescent="0.3">
      <c r="A283" s="13"/>
      <c r="B283" s="20"/>
    </row>
    <row r="284" spans="1:2" x14ac:dyDescent="0.3">
      <c r="A284" s="13"/>
      <c r="B284" s="20"/>
    </row>
    <row r="285" spans="1:2" x14ac:dyDescent="0.3">
      <c r="A285" s="13"/>
      <c r="B285" s="20"/>
    </row>
    <row r="286" spans="1:2" x14ac:dyDescent="0.3">
      <c r="A286" s="13"/>
      <c r="B286" s="20"/>
    </row>
    <row r="287" spans="1:2" x14ac:dyDescent="0.3">
      <c r="A287" s="13"/>
      <c r="B287" s="20"/>
    </row>
    <row r="288" spans="1:2" x14ac:dyDescent="0.3">
      <c r="A288" s="13"/>
      <c r="B288" s="20"/>
    </row>
    <row r="289" spans="1:2" x14ac:dyDescent="0.3">
      <c r="A289" s="13"/>
      <c r="B289" s="20"/>
    </row>
    <row r="290" spans="1:2" x14ac:dyDescent="0.3">
      <c r="A290" s="13"/>
      <c r="B290" s="20"/>
    </row>
    <row r="291" spans="1:2" x14ac:dyDescent="0.3">
      <c r="A291" s="13"/>
      <c r="B291" s="20"/>
    </row>
    <row r="292" spans="1:2" x14ac:dyDescent="0.3">
      <c r="A292" s="13"/>
      <c r="B292" s="20"/>
    </row>
    <row r="293" spans="1:2" x14ac:dyDescent="0.3">
      <c r="A293" s="13"/>
      <c r="B293" s="20"/>
    </row>
    <row r="294" spans="1:2" x14ac:dyDescent="0.3">
      <c r="A294" s="13"/>
      <c r="B294" s="20"/>
    </row>
    <row r="295" spans="1:2" x14ac:dyDescent="0.3">
      <c r="A295" s="13"/>
      <c r="B295" s="20"/>
    </row>
    <row r="296" spans="1:2" x14ac:dyDescent="0.3">
      <c r="A296" s="13"/>
      <c r="B296" s="20"/>
    </row>
    <row r="297" spans="1:2" x14ac:dyDescent="0.3">
      <c r="A297" s="13"/>
      <c r="B297" s="20"/>
    </row>
    <row r="298" spans="1:2" x14ac:dyDescent="0.3">
      <c r="A298" s="13"/>
      <c r="B298" s="20"/>
    </row>
    <row r="299" spans="1:2" x14ac:dyDescent="0.3">
      <c r="A299" s="13"/>
      <c r="B299" s="20"/>
    </row>
    <row r="300" spans="1:2" x14ac:dyDescent="0.3">
      <c r="A300" s="13"/>
      <c r="B300" s="20"/>
    </row>
    <row r="301" spans="1:2" x14ac:dyDescent="0.3">
      <c r="A301" s="13"/>
      <c r="B301" s="20"/>
    </row>
    <row r="302" spans="1:2" x14ac:dyDescent="0.3">
      <c r="A302" s="13"/>
      <c r="B302" s="20"/>
    </row>
    <row r="303" spans="1:2" x14ac:dyDescent="0.3">
      <c r="A303" s="13"/>
      <c r="B303" s="20"/>
    </row>
    <row r="304" spans="1:2" x14ac:dyDescent="0.3">
      <c r="A304" s="13"/>
      <c r="B304" s="20"/>
    </row>
    <row r="305" spans="1:2" x14ac:dyDescent="0.3">
      <c r="A305" s="13"/>
      <c r="B305" s="20"/>
    </row>
    <row r="306" spans="1:2" x14ac:dyDescent="0.3">
      <c r="A306" s="13"/>
      <c r="B306" s="20"/>
    </row>
    <row r="307" spans="1:2" x14ac:dyDescent="0.3">
      <c r="A307" s="13"/>
      <c r="B307" s="20"/>
    </row>
    <row r="308" spans="1:2" x14ac:dyDescent="0.3">
      <c r="A308" s="13"/>
      <c r="B308" s="20"/>
    </row>
    <row r="309" spans="1:2" x14ac:dyDescent="0.3">
      <c r="A309" s="13"/>
      <c r="B309" s="20"/>
    </row>
    <row r="310" spans="1:2" x14ac:dyDescent="0.3">
      <c r="A310" s="13"/>
      <c r="B310" s="20"/>
    </row>
    <row r="311" spans="1:2" x14ac:dyDescent="0.3">
      <c r="A311" s="13"/>
      <c r="B311" s="20"/>
    </row>
    <row r="312" spans="1:2" x14ac:dyDescent="0.3">
      <c r="A312" s="13"/>
      <c r="B312" s="20"/>
    </row>
    <row r="313" spans="1:2" x14ac:dyDescent="0.3">
      <c r="A313" s="13"/>
      <c r="B313" s="20"/>
    </row>
    <row r="314" spans="1:2" x14ac:dyDescent="0.3">
      <c r="A314" s="13"/>
      <c r="B314" s="20"/>
    </row>
    <row r="315" spans="1:2" x14ac:dyDescent="0.3">
      <c r="A315" s="13"/>
      <c r="B315" s="20"/>
    </row>
    <row r="316" spans="1:2" x14ac:dyDescent="0.3">
      <c r="A316" s="13"/>
      <c r="B316" s="20"/>
    </row>
    <row r="317" spans="1:2" x14ac:dyDescent="0.3">
      <c r="A317" s="13"/>
      <c r="B317" s="20"/>
    </row>
    <row r="318" spans="1:2" x14ac:dyDescent="0.3">
      <c r="A318" s="13"/>
      <c r="B318" s="20"/>
    </row>
    <row r="319" spans="1:2" x14ac:dyDescent="0.3">
      <c r="A319" s="13"/>
      <c r="B319" s="20"/>
    </row>
    <row r="320" spans="1:2" x14ac:dyDescent="0.3">
      <c r="A320" s="13"/>
      <c r="B320" s="20"/>
    </row>
    <row r="321" spans="1:2" x14ac:dyDescent="0.3">
      <c r="A321" s="13"/>
      <c r="B321" s="20"/>
    </row>
    <row r="322" spans="1:2" x14ac:dyDescent="0.3">
      <c r="A322" s="13"/>
      <c r="B322" s="20"/>
    </row>
    <row r="323" spans="1:2" x14ac:dyDescent="0.3">
      <c r="A323" s="13"/>
      <c r="B323" s="20"/>
    </row>
    <row r="324" spans="1:2" x14ac:dyDescent="0.3">
      <c r="A324" s="13"/>
      <c r="B324" s="20"/>
    </row>
    <row r="325" spans="1:2" x14ac:dyDescent="0.3">
      <c r="A325" s="13"/>
      <c r="B325" s="20"/>
    </row>
    <row r="326" spans="1:2" x14ac:dyDescent="0.3">
      <c r="A326" s="13"/>
      <c r="B326" s="20"/>
    </row>
    <row r="327" spans="1:2" x14ac:dyDescent="0.3">
      <c r="A327" s="13"/>
      <c r="B327" s="20"/>
    </row>
    <row r="328" spans="1:2" x14ac:dyDescent="0.3">
      <c r="A328" s="13"/>
      <c r="B328" s="20"/>
    </row>
    <row r="329" spans="1:2" x14ac:dyDescent="0.3">
      <c r="A329" s="13"/>
      <c r="B329" s="20"/>
    </row>
    <row r="330" spans="1:2" x14ac:dyDescent="0.3">
      <c r="A330" s="13"/>
      <c r="B330" s="20"/>
    </row>
    <row r="331" spans="1:2" x14ac:dyDescent="0.3">
      <c r="A331" s="13"/>
      <c r="B331" s="20"/>
    </row>
    <row r="332" spans="1:2" x14ac:dyDescent="0.3">
      <c r="A332" s="13"/>
      <c r="B332" s="20"/>
    </row>
    <row r="333" spans="1:2" x14ac:dyDescent="0.3">
      <c r="A333" s="13"/>
      <c r="B333" s="20"/>
    </row>
    <row r="334" spans="1:2" x14ac:dyDescent="0.3">
      <c r="A334" s="13"/>
      <c r="B334" s="20"/>
    </row>
    <row r="335" spans="1:2" x14ac:dyDescent="0.3">
      <c r="A335" s="13"/>
      <c r="B335" s="20"/>
    </row>
    <row r="336" spans="1:2" x14ac:dyDescent="0.3">
      <c r="A336" s="13"/>
      <c r="B336" s="20"/>
    </row>
    <row r="337" spans="1:2" x14ac:dyDescent="0.3">
      <c r="A337" s="13"/>
      <c r="B337" s="20"/>
    </row>
    <row r="338" spans="1:2" x14ac:dyDescent="0.3">
      <c r="A338" s="13"/>
      <c r="B338" s="20"/>
    </row>
    <row r="339" spans="1:2" x14ac:dyDescent="0.3">
      <c r="A339" s="13"/>
      <c r="B339" s="20"/>
    </row>
    <row r="340" spans="1:2" x14ac:dyDescent="0.3">
      <c r="A340" s="13"/>
      <c r="B340" s="20"/>
    </row>
    <row r="341" spans="1:2" x14ac:dyDescent="0.3">
      <c r="A341" s="13"/>
      <c r="B341" s="20"/>
    </row>
    <row r="342" spans="1:2" x14ac:dyDescent="0.3">
      <c r="A342" s="13"/>
      <c r="B342" s="20"/>
    </row>
    <row r="343" spans="1:2" x14ac:dyDescent="0.3">
      <c r="A343" s="13"/>
      <c r="B343" s="20"/>
    </row>
    <row r="344" spans="1:2" x14ac:dyDescent="0.3">
      <c r="A344" s="13"/>
      <c r="B344" s="20"/>
    </row>
    <row r="345" spans="1:2" x14ac:dyDescent="0.3">
      <c r="A345" s="13"/>
      <c r="B345" s="20"/>
    </row>
    <row r="346" spans="1:2" x14ac:dyDescent="0.3">
      <c r="A346" s="13"/>
      <c r="B346" s="20"/>
    </row>
    <row r="347" spans="1:2" x14ac:dyDescent="0.3">
      <c r="A347" s="13"/>
      <c r="B347" s="20"/>
    </row>
    <row r="348" spans="1:2" x14ac:dyDescent="0.3">
      <c r="A348" s="13"/>
      <c r="B348" s="20"/>
    </row>
    <row r="349" spans="1:2" x14ac:dyDescent="0.3">
      <c r="A349" s="13"/>
      <c r="B349" s="20"/>
    </row>
    <row r="350" spans="1:2" x14ac:dyDescent="0.3">
      <c r="A350" s="13"/>
      <c r="B350" s="20"/>
    </row>
    <row r="351" spans="1:2" x14ac:dyDescent="0.3">
      <c r="A351" s="13"/>
      <c r="B351" s="20"/>
    </row>
    <row r="352" spans="1:2" x14ac:dyDescent="0.3">
      <c r="A352" s="13"/>
      <c r="B352" s="20"/>
    </row>
    <row r="353" spans="1:2" x14ac:dyDescent="0.3">
      <c r="A353" s="13"/>
      <c r="B353" s="20"/>
    </row>
    <row r="354" spans="1:2" x14ac:dyDescent="0.3">
      <c r="A354" s="13"/>
      <c r="B354" s="20"/>
    </row>
    <row r="355" spans="1:2" x14ac:dyDescent="0.3">
      <c r="A355" s="13"/>
      <c r="B355" s="20"/>
    </row>
    <row r="356" spans="1:2" x14ac:dyDescent="0.3">
      <c r="A356" s="13"/>
      <c r="B356" s="20"/>
    </row>
    <row r="357" spans="1:2" x14ac:dyDescent="0.3">
      <c r="A357" s="13"/>
      <c r="B357" s="20"/>
    </row>
    <row r="358" spans="1:2" x14ac:dyDescent="0.3">
      <c r="A358" s="13"/>
      <c r="B358" s="20"/>
    </row>
    <row r="359" spans="1:2" x14ac:dyDescent="0.3">
      <c r="A359" s="13"/>
      <c r="B359" s="20"/>
    </row>
    <row r="360" spans="1:2" x14ac:dyDescent="0.3">
      <c r="A360" s="13"/>
      <c r="B360" s="20"/>
    </row>
    <row r="361" spans="1:2" x14ac:dyDescent="0.3">
      <c r="A361" s="13"/>
      <c r="B361" s="20"/>
    </row>
    <row r="362" spans="1:2" x14ac:dyDescent="0.3">
      <c r="A362" s="13"/>
      <c r="B362" s="20"/>
    </row>
    <row r="363" spans="1:2" x14ac:dyDescent="0.3">
      <c r="A363" s="13"/>
      <c r="B363" s="20"/>
    </row>
    <row r="364" spans="1:2" x14ac:dyDescent="0.3">
      <c r="A364" s="13"/>
      <c r="B364" s="20"/>
    </row>
    <row r="365" spans="1:2" x14ac:dyDescent="0.3">
      <c r="A365" s="13"/>
      <c r="B365" s="20"/>
    </row>
    <row r="366" spans="1:2" x14ac:dyDescent="0.3">
      <c r="A366" s="13"/>
      <c r="B366" s="20"/>
    </row>
    <row r="367" spans="1:2" x14ac:dyDescent="0.3">
      <c r="A367" s="13"/>
      <c r="B367" s="20"/>
    </row>
    <row r="368" spans="1:2" x14ac:dyDescent="0.3">
      <c r="A368" s="13"/>
      <c r="B368" s="20"/>
    </row>
    <row r="369" spans="1:2" x14ac:dyDescent="0.3">
      <c r="A369" s="13"/>
      <c r="B369" s="20"/>
    </row>
    <row r="370" spans="1:2" x14ac:dyDescent="0.3">
      <c r="A370" s="13"/>
      <c r="B370" s="20"/>
    </row>
    <row r="371" spans="1:2" x14ac:dyDescent="0.3">
      <c r="A371" s="13"/>
      <c r="B371" s="20"/>
    </row>
    <row r="372" spans="1:2" x14ac:dyDescent="0.3">
      <c r="A372" s="13"/>
      <c r="B372" s="20"/>
    </row>
    <row r="373" spans="1:2" x14ac:dyDescent="0.3">
      <c r="A373" s="13"/>
      <c r="B373" s="20"/>
    </row>
    <row r="374" spans="1:2" x14ac:dyDescent="0.3">
      <c r="A374" s="13"/>
      <c r="B374" s="20"/>
    </row>
    <row r="375" spans="1:2" x14ac:dyDescent="0.3">
      <c r="A375" s="13"/>
      <c r="B375" s="20"/>
    </row>
    <row r="376" spans="1:2" x14ac:dyDescent="0.3">
      <c r="A376" s="13"/>
      <c r="B376" s="20"/>
    </row>
    <row r="377" spans="1:2" x14ac:dyDescent="0.3">
      <c r="A377" s="13"/>
      <c r="B377" s="20"/>
    </row>
    <row r="378" spans="1:2" x14ac:dyDescent="0.3">
      <c r="A378" s="13"/>
      <c r="B378" s="20"/>
    </row>
    <row r="379" spans="1:2" x14ac:dyDescent="0.3">
      <c r="A379" s="13"/>
      <c r="B379" s="20"/>
    </row>
    <row r="380" spans="1:2" x14ac:dyDescent="0.3">
      <c r="A380" s="13"/>
      <c r="B380" s="20"/>
    </row>
    <row r="381" spans="1:2" x14ac:dyDescent="0.3">
      <c r="A381" s="13"/>
      <c r="B381" s="20"/>
    </row>
    <row r="382" spans="1:2" x14ac:dyDescent="0.3">
      <c r="A382" s="13"/>
      <c r="B382" s="20"/>
    </row>
    <row r="383" spans="1:2" x14ac:dyDescent="0.3">
      <c r="A383" s="13"/>
      <c r="B383" s="20"/>
    </row>
    <row r="384" spans="1:2" x14ac:dyDescent="0.3">
      <c r="A384" s="13"/>
      <c r="B384" s="20"/>
    </row>
    <row r="385" spans="1:2" x14ac:dyDescent="0.3">
      <c r="A385" s="13"/>
      <c r="B385" s="20"/>
    </row>
    <row r="386" spans="1:2" x14ac:dyDescent="0.3">
      <c r="A386" s="13"/>
      <c r="B386" s="20"/>
    </row>
    <row r="387" spans="1:2" x14ac:dyDescent="0.3">
      <c r="A387" s="13"/>
      <c r="B387" s="20"/>
    </row>
    <row r="388" spans="1:2" x14ac:dyDescent="0.3">
      <c r="A388" s="13"/>
      <c r="B388" s="20"/>
    </row>
    <row r="389" spans="1:2" x14ac:dyDescent="0.3">
      <c r="A389" s="13"/>
      <c r="B389" s="20"/>
    </row>
    <row r="390" spans="1:2" x14ac:dyDescent="0.3">
      <c r="A390" s="13"/>
      <c r="B390" s="20"/>
    </row>
    <row r="391" spans="1:2" x14ac:dyDescent="0.3">
      <c r="A391" s="13"/>
      <c r="B391" s="20"/>
    </row>
    <row r="392" spans="1:2" x14ac:dyDescent="0.3">
      <c r="A392" s="13"/>
      <c r="B392" s="20"/>
    </row>
    <row r="393" spans="1:2" x14ac:dyDescent="0.3">
      <c r="A393" s="13"/>
      <c r="B393" s="20"/>
    </row>
    <row r="394" spans="1:2" x14ac:dyDescent="0.3">
      <c r="A394" s="13"/>
      <c r="B394" s="20"/>
    </row>
    <row r="395" spans="1:2" x14ac:dyDescent="0.3">
      <c r="A395" s="13"/>
      <c r="B395" s="20"/>
    </row>
    <row r="396" spans="1:2" x14ac:dyDescent="0.3">
      <c r="A396" s="13"/>
      <c r="B396" s="20"/>
    </row>
    <row r="397" spans="1:2" x14ac:dyDescent="0.3">
      <c r="A397" s="13"/>
      <c r="B397" s="20"/>
    </row>
    <row r="398" spans="1:2" x14ac:dyDescent="0.3">
      <c r="A398" s="13"/>
      <c r="B398" s="20"/>
    </row>
    <row r="399" spans="1:2" x14ac:dyDescent="0.3">
      <c r="A399" s="13"/>
      <c r="B399" s="20"/>
    </row>
    <row r="400" spans="1:2" x14ac:dyDescent="0.3">
      <c r="A400" s="13"/>
      <c r="B400" s="20"/>
    </row>
    <row r="401" spans="1:2" x14ac:dyDescent="0.3">
      <c r="A401" s="13"/>
      <c r="B401" s="20"/>
    </row>
    <row r="402" spans="1:2" x14ac:dyDescent="0.3">
      <c r="A402" s="13"/>
      <c r="B402" s="20"/>
    </row>
    <row r="403" spans="1:2" x14ac:dyDescent="0.3">
      <c r="A403" s="13"/>
      <c r="B403" s="20"/>
    </row>
    <row r="404" spans="1:2" x14ac:dyDescent="0.3">
      <c r="A404" s="13"/>
      <c r="B404" s="20"/>
    </row>
    <row r="405" spans="1:2" x14ac:dyDescent="0.3">
      <c r="A405" s="13"/>
      <c r="B405" s="20"/>
    </row>
    <row r="406" spans="1:2" x14ac:dyDescent="0.3">
      <c r="A406" s="13"/>
      <c r="B406" s="20"/>
    </row>
    <row r="407" spans="1:2" x14ac:dyDescent="0.3">
      <c r="A407" s="13"/>
      <c r="B407" s="20"/>
    </row>
    <row r="408" spans="1:2" x14ac:dyDescent="0.3">
      <c r="A408" s="13"/>
      <c r="B408" s="20"/>
    </row>
    <row r="409" spans="1:2" x14ac:dyDescent="0.3">
      <c r="A409" s="13"/>
      <c r="B409" s="20"/>
    </row>
    <row r="410" spans="1:2" x14ac:dyDescent="0.3">
      <c r="A410" s="13"/>
      <c r="B410" s="20"/>
    </row>
    <row r="411" spans="1:2" x14ac:dyDescent="0.3">
      <c r="A411" s="13"/>
      <c r="B411" s="20"/>
    </row>
    <row r="412" spans="1:2" x14ac:dyDescent="0.3">
      <c r="A412" s="13"/>
      <c r="B412" s="20"/>
    </row>
    <row r="413" spans="1:2" x14ac:dyDescent="0.3">
      <c r="A413" s="13"/>
      <c r="B413" s="20"/>
    </row>
    <row r="414" spans="1:2" x14ac:dyDescent="0.3">
      <c r="A414" s="13"/>
      <c r="B414" s="20"/>
    </row>
    <row r="415" spans="1:2" x14ac:dyDescent="0.3">
      <c r="A415" s="13"/>
      <c r="B415" s="20"/>
    </row>
    <row r="416" spans="1:2" x14ac:dyDescent="0.3">
      <c r="A416" s="13"/>
      <c r="B416" s="20"/>
    </row>
    <row r="417" spans="1:2" x14ac:dyDescent="0.3">
      <c r="A417" s="13"/>
      <c r="B417" s="20"/>
    </row>
    <row r="418" spans="1:2" x14ac:dyDescent="0.3">
      <c r="A418" s="13"/>
      <c r="B418" s="20"/>
    </row>
    <row r="419" spans="1:2" x14ac:dyDescent="0.3">
      <c r="A419" s="13"/>
      <c r="B419" s="20"/>
    </row>
    <row r="420" spans="1:2" x14ac:dyDescent="0.3">
      <c r="A420" s="13"/>
      <c r="B420" s="20"/>
    </row>
    <row r="421" spans="1:2" x14ac:dyDescent="0.3">
      <c r="A421" s="13"/>
      <c r="B421" s="20"/>
    </row>
    <row r="422" spans="1:2" x14ac:dyDescent="0.3">
      <c r="A422" s="13"/>
      <c r="B422" s="20"/>
    </row>
    <row r="423" spans="1:2" x14ac:dyDescent="0.3">
      <c r="A423" s="13"/>
      <c r="B423" s="20"/>
    </row>
    <row r="424" spans="1:2" x14ac:dyDescent="0.3">
      <c r="A424" s="13"/>
      <c r="B424" s="20"/>
    </row>
    <row r="425" spans="1:2" x14ac:dyDescent="0.3">
      <c r="A425" s="13"/>
      <c r="B425" s="20"/>
    </row>
    <row r="426" spans="1:2" x14ac:dyDescent="0.3">
      <c r="A426" s="13"/>
      <c r="B426" s="20"/>
    </row>
    <row r="427" spans="1:2" x14ac:dyDescent="0.3">
      <c r="A427" s="13"/>
      <c r="B427" s="20"/>
    </row>
    <row r="428" spans="1:2" x14ac:dyDescent="0.3">
      <c r="A428" s="13"/>
      <c r="B428" s="20"/>
    </row>
    <row r="429" spans="1:2" x14ac:dyDescent="0.3">
      <c r="A429" s="13"/>
      <c r="B429" s="20"/>
    </row>
    <row r="430" spans="1:2" x14ac:dyDescent="0.3">
      <c r="A430" s="13"/>
      <c r="B430" s="20"/>
    </row>
    <row r="431" spans="1:2" x14ac:dyDescent="0.3">
      <c r="A431" s="13"/>
      <c r="B431" s="20"/>
    </row>
    <row r="432" spans="1:2" x14ac:dyDescent="0.3">
      <c r="A432" s="13"/>
      <c r="B432" s="20"/>
    </row>
    <row r="433" spans="1:2" x14ac:dyDescent="0.3">
      <c r="A433" s="13"/>
      <c r="B433" s="20"/>
    </row>
    <row r="434" spans="1:2" x14ac:dyDescent="0.3">
      <c r="A434" s="13"/>
      <c r="B434" s="20"/>
    </row>
    <row r="435" spans="1:2" x14ac:dyDescent="0.3">
      <c r="A435" s="13"/>
      <c r="B435" s="20"/>
    </row>
    <row r="436" spans="1:2" x14ac:dyDescent="0.3">
      <c r="A436" s="13"/>
      <c r="B436" s="20"/>
    </row>
    <row r="437" spans="1:2" x14ac:dyDescent="0.3">
      <c r="A437" s="13"/>
      <c r="B437" s="20"/>
    </row>
    <row r="438" spans="1:2" x14ac:dyDescent="0.3">
      <c r="A438" s="13"/>
      <c r="B438" s="20"/>
    </row>
    <row r="439" spans="1:2" x14ac:dyDescent="0.3">
      <c r="A439" s="13"/>
      <c r="B439" s="20"/>
    </row>
    <row r="440" spans="1:2" x14ac:dyDescent="0.3">
      <c r="A440" s="13"/>
      <c r="B440" s="20"/>
    </row>
    <row r="441" spans="1:2" x14ac:dyDescent="0.3">
      <c r="A441" s="13"/>
      <c r="B441" s="20"/>
    </row>
    <row r="442" spans="1:2" x14ac:dyDescent="0.3">
      <c r="A442" s="13"/>
      <c r="B442" s="20"/>
    </row>
    <row r="443" spans="1:2" x14ac:dyDescent="0.3">
      <c r="A443" s="13"/>
      <c r="B443" s="20"/>
    </row>
    <row r="444" spans="1:2" x14ac:dyDescent="0.3">
      <c r="A444" s="13"/>
      <c r="B444" s="20"/>
    </row>
    <row r="445" spans="1:2" x14ac:dyDescent="0.3">
      <c r="A445" s="13"/>
      <c r="B445" s="20"/>
    </row>
    <row r="446" spans="1:2" x14ac:dyDescent="0.3">
      <c r="A446" s="13"/>
      <c r="B446" s="20"/>
    </row>
    <row r="447" spans="1:2" x14ac:dyDescent="0.3">
      <c r="A447" s="13"/>
      <c r="B447" s="20"/>
    </row>
    <row r="448" spans="1:2" x14ac:dyDescent="0.3">
      <c r="A448" s="13"/>
      <c r="B448" s="20"/>
    </row>
    <row r="449" spans="1:2" x14ac:dyDescent="0.3">
      <c r="A449" s="13"/>
      <c r="B449" s="20"/>
    </row>
    <row r="450" spans="1:2" x14ac:dyDescent="0.3">
      <c r="A450" s="13"/>
      <c r="B450" s="20"/>
    </row>
    <row r="451" spans="1:2" x14ac:dyDescent="0.3">
      <c r="A451" s="13"/>
      <c r="B451" s="20"/>
    </row>
    <row r="452" spans="1:2" x14ac:dyDescent="0.3">
      <c r="A452" s="13"/>
      <c r="B452" s="20"/>
    </row>
    <row r="453" spans="1:2" x14ac:dyDescent="0.3">
      <c r="A453" s="13"/>
      <c r="B453" s="20"/>
    </row>
    <row r="454" spans="1:2" x14ac:dyDescent="0.3">
      <c r="A454" s="13"/>
      <c r="B454" s="20"/>
    </row>
    <row r="455" spans="1:2" x14ac:dyDescent="0.3">
      <c r="A455" s="13"/>
      <c r="B455" s="20"/>
    </row>
    <row r="456" spans="1:2" x14ac:dyDescent="0.3">
      <c r="A456" s="13"/>
      <c r="B456" s="20"/>
    </row>
    <row r="457" spans="1:2" x14ac:dyDescent="0.3">
      <c r="A457" s="13"/>
      <c r="B457" s="20"/>
    </row>
    <row r="458" spans="1:2" x14ac:dyDescent="0.3">
      <c r="A458" s="13"/>
      <c r="B458" s="20"/>
    </row>
    <row r="459" spans="1:2" x14ac:dyDescent="0.3">
      <c r="A459" s="13"/>
      <c r="B459" s="20"/>
    </row>
    <row r="460" spans="1:2" x14ac:dyDescent="0.3">
      <c r="A460" s="13"/>
      <c r="B460" s="20"/>
    </row>
    <row r="461" spans="1:2" x14ac:dyDescent="0.3">
      <c r="A461" s="13"/>
      <c r="B461" s="20"/>
    </row>
    <row r="462" spans="1:2" x14ac:dyDescent="0.3">
      <c r="A462" s="13"/>
      <c r="B462" s="20"/>
    </row>
    <row r="463" spans="1:2" x14ac:dyDescent="0.3">
      <c r="A463" s="13"/>
      <c r="B463" s="20"/>
    </row>
    <row r="464" spans="1:2" x14ac:dyDescent="0.3">
      <c r="A464" s="13"/>
      <c r="B464" s="20"/>
    </row>
    <row r="465" spans="1:2" x14ac:dyDescent="0.3">
      <c r="A465" s="13"/>
      <c r="B465" s="20"/>
    </row>
    <row r="466" spans="1:2" x14ac:dyDescent="0.3">
      <c r="A466" s="13"/>
      <c r="B466" s="20"/>
    </row>
    <row r="467" spans="1:2" x14ac:dyDescent="0.3">
      <c r="A467" s="13"/>
      <c r="B467" s="20"/>
    </row>
    <row r="468" spans="1:2" x14ac:dyDescent="0.3">
      <c r="A468" s="13"/>
      <c r="B468" s="20"/>
    </row>
    <row r="469" spans="1:2" x14ac:dyDescent="0.3">
      <c r="A469" s="13"/>
      <c r="B469" s="20"/>
    </row>
    <row r="470" spans="1:2" x14ac:dyDescent="0.3">
      <c r="A470" s="13"/>
      <c r="B470" s="20"/>
    </row>
    <row r="471" spans="1:2" x14ac:dyDescent="0.3">
      <c r="A471" s="13"/>
      <c r="B471" s="20"/>
    </row>
    <row r="472" spans="1:2" x14ac:dyDescent="0.3">
      <c r="A472" s="13"/>
      <c r="B472" s="20"/>
    </row>
    <row r="473" spans="1:2" x14ac:dyDescent="0.3">
      <c r="A473" s="13"/>
      <c r="B473" s="20"/>
    </row>
    <row r="474" spans="1:2" x14ac:dyDescent="0.3">
      <c r="A474" s="13"/>
      <c r="B474" s="20"/>
    </row>
    <row r="475" spans="1:2" x14ac:dyDescent="0.3">
      <c r="A475" s="13"/>
      <c r="B475" s="20"/>
    </row>
    <row r="476" spans="1:2" x14ac:dyDescent="0.3">
      <c r="A476" s="13"/>
      <c r="B476" s="20"/>
    </row>
    <row r="477" spans="1:2" x14ac:dyDescent="0.3">
      <c r="A477" s="13"/>
      <c r="B477" s="20"/>
    </row>
    <row r="478" spans="1:2" x14ac:dyDescent="0.3">
      <c r="A478" s="13"/>
      <c r="B478" s="20"/>
    </row>
    <row r="479" spans="1:2" x14ac:dyDescent="0.3">
      <c r="A479" s="13"/>
      <c r="B479" s="20"/>
    </row>
    <row r="480" spans="1:2" x14ac:dyDescent="0.3">
      <c r="A480" s="13"/>
      <c r="B480" s="20"/>
    </row>
    <row r="481" spans="1:2" x14ac:dyDescent="0.3">
      <c r="A481" s="13"/>
      <c r="B481" s="20"/>
    </row>
    <row r="482" spans="1:2" x14ac:dyDescent="0.3">
      <c r="A482" s="13"/>
      <c r="B482" s="20"/>
    </row>
    <row r="483" spans="1:2" x14ac:dyDescent="0.3">
      <c r="A483" s="13"/>
      <c r="B483" s="20"/>
    </row>
    <row r="484" spans="1:2" x14ac:dyDescent="0.3">
      <c r="A484" s="13"/>
      <c r="B484" s="20"/>
    </row>
    <row r="485" spans="1:2" x14ac:dyDescent="0.3">
      <c r="A485" s="13"/>
      <c r="B485" s="20"/>
    </row>
    <row r="486" spans="1:2" x14ac:dyDescent="0.3">
      <c r="A486" s="13"/>
      <c r="B486" s="20"/>
    </row>
    <row r="487" spans="1:2" x14ac:dyDescent="0.3">
      <c r="A487" s="13"/>
      <c r="B487" s="20"/>
    </row>
    <row r="488" spans="1:2" x14ac:dyDescent="0.3">
      <c r="A488" s="13"/>
      <c r="B488" s="20"/>
    </row>
    <row r="489" spans="1:2" x14ac:dyDescent="0.3">
      <c r="A489" s="13"/>
      <c r="B489" s="20"/>
    </row>
    <row r="490" spans="1:2" x14ac:dyDescent="0.3">
      <c r="A490" s="13"/>
      <c r="B490" s="20"/>
    </row>
    <row r="491" spans="1:2" x14ac:dyDescent="0.3">
      <c r="A491" s="13"/>
      <c r="B491" s="20"/>
    </row>
    <row r="492" spans="1:2" x14ac:dyDescent="0.3">
      <c r="A492" s="13"/>
      <c r="B492" s="20"/>
    </row>
    <row r="493" spans="1:2" x14ac:dyDescent="0.3">
      <c r="A493" s="13"/>
      <c r="B493" s="20"/>
    </row>
    <row r="494" spans="1:2" x14ac:dyDescent="0.3">
      <c r="A494" s="13"/>
      <c r="B494" s="20"/>
    </row>
    <row r="495" spans="1:2" x14ac:dyDescent="0.3">
      <c r="A495" s="13"/>
      <c r="B495" s="20"/>
    </row>
    <row r="496" spans="1:2" x14ac:dyDescent="0.3">
      <c r="A496" s="13"/>
      <c r="B496" s="20"/>
    </row>
    <row r="497" spans="1:2" x14ac:dyDescent="0.3">
      <c r="A497" s="13"/>
      <c r="B497" s="20"/>
    </row>
    <row r="498" spans="1:2" x14ac:dyDescent="0.3">
      <c r="A498" s="13"/>
      <c r="B498" s="20"/>
    </row>
    <row r="499" spans="1:2" x14ac:dyDescent="0.3">
      <c r="A499" s="13"/>
      <c r="B499" s="20"/>
    </row>
    <row r="500" spans="1:2" x14ac:dyDescent="0.3">
      <c r="A500" s="13"/>
      <c r="B500" s="20"/>
    </row>
    <row r="501" spans="1:2" x14ac:dyDescent="0.3">
      <c r="A501" s="13"/>
      <c r="B501" s="20"/>
    </row>
    <row r="502" spans="1:2" x14ac:dyDescent="0.3">
      <c r="A502" s="13"/>
      <c r="B502" s="20"/>
    </row>
    <row r="503" spans="1:2" x14ac:dyDescent="0.3">
      <c r="A503" s="13"/>
      <c r="B503" s="20"/>
    </row>
    <row r="504" spans="1:2" x14ac:dyDescent="0.3">
      <c r="A504" s="13"/>
      <c r="B504" s="20"/>
    </row>
    <row r="505" spans="1:2" x14ac:dyDescent="0.3">
      <c r="A505" s="13"/>
      <c r="B505" s="20"/>
    </row>
    <row r="506" spans="1:2" x14ac:dyDescent="0.3">
      <c r="A506" s="13"/>
      <c r="B506" s="20"/>
    </row>
    <row r="507" spans="1:2" x14ac:dyDescent="0.3">
      <c r="A507" s="13"/>
      <c r="B507" s="20"/>
    </row>
    <row r="508" spans="1:2" x14ac:dyDescent="0.3">
      <c r="A508" s="13"/>
      <c r="B508" s="20"/>
    </row>
    <row r="509" spans="1:2" x14ac:dyDescent="0.3">
      <c r="A509" s="13"/>
      <c r="B509" s="20"/>
    </row>
    <row r="510" spans="1:2" x14ac:dyDescent="0.3">
      <c r="A510" s="13"/>
      <c r="B510" s="20"/>
    </row>
    <row r="511" spans="1:2" x14ac:dyDescent="0.3">
      <c r="A511" s="13"/>
      <c r="B511" s="20"/>
    </row>
    <row r="512" spans="1:2" x14ac:dyDescent="0.3">
      <c r="A512" s="13"/>
      <c r="B512" s="20"/>
    </row>
    <row r="513" spans="1:2" x14ac:dyDescent="0.3">
      <c r="A513" s="13"/>
      <c r="B513" s="20"/>
    </row>
    <row r="514" spans="1:2" x14ac:dyDescent="0.3">
      <c r="A514" s="13"/>
      <c r="B514" s="20"/>
    </row>
    <row r="515" spans="1:2" x14ac:dyDescent="0.3">
      <c r="A515" s="13"/>
      <c r="B515" s="20"/>
    </row>
    <row r="516" spans="1:2" x14ac:dyDescent="0.3">
      <c r="A516" s="13"/>
      <c r="B516" s="20"/>
    </row>
    <row r="517" spans="1:2" x14ac:dyDescent="0.3">
      <c r="A517" s="13"/>
      <c r="B517" s="20"/>
    </row>
    <row r="518" spans="1:2" x14ac:dyDescent="0.3">
      <c r="A518" s="13"/>
      <c r="B518" s="20"/>
    </row>
    <row r="519" spans="1:2" x14ac:dyDescent="0.3">
      <c r="A519" s="13"/>
      <c r="B519" s="20"/>
    </row>
    <row r="520" spans="1:2" x14ac:dyDescent="0.3">
      <c r="A520" s="13"/>
      <c r="B520" s="20"/>
    </row>
    <row r="521" spans="1:2" x14ac:dyDescent="0.3">
      <c r="A521" s="13"/>
      <c r="B521" s="20"/>
    </row>
    <row r="522" spans="1:2" x14ac:dyDescent="0.3">
      <c r="A522" s="13"/>
      <c r="B522" s="20"/>
    </row>
    <row r="523" spans="1:2" x14ac:dyDescent="0.3">
      <c r="A523" s="13"/>
      <c r="B523" s="20"/>
    </row>
    <row r="524" spans="1:2" x14ac:dyDescent="0.3">
      <c r="A524" s="13"/>
      <c r="B524" s="20"/>
    </row>
    <row r="525" spans="1:2" x14ac:dyDescent="0.3">
      <c r="A525" s="13"/>
      <c r="B525" s="20"/>
    </row>
    <row r="526" spans="1:2" x14ac:dyDescent="0.3">
      <c r="A526" s="13"/>
      <c r="B526" s="20"/>
    </row>
    <row r="527" spans="1:2" x14ac:dyDescent="0.3">
      <c r="A527" s="13"/>
      <c r="B527" s="20"/>
    </row>
    <row r="528" spans="1:2" x14ac:dyDescent="0.3">
      <c r="A528" s="13"/>
      <c r="B528" s="20"/>
    </row>
    <row r="529" spans="1:2" x14ac:dyDescent="0.3">
      <c r="A529" s="13"/>
      <c r="B529" s="20"/>
    </row>
    <row r="530" spans="1:2" x14ac:dyDescent="0.3">
      <c r="A530" s="13"/>
      <c r="B530" s="20"/>
    </row>
    <row r="531" spans="1:2" x14ac:dyDescent="0.3">
      <c r="A531" s="13"/>
      <c r="B531" s="20"/>
    </row>
    <row r="532" spans="1:2" x14ac:dyDescent="0.3">
      <c r="A532" s="13"/>
      <c r="B532" s="20"/>
    </row>
    <row r="533" spans="1:2" x14ac:dyDescent="0.3">
      <c r="A533" s="13"/>
      <c r="B533" s="20"/>
    </row>
    <row r="534" spans="1:2" x14ac:dyDescent="0.3">
      <c r="A534" s="13"/>
      <c r="B534" s="20"/>
    </row>
    <row r="535" spans="1:2" x14ac:dyDescent="0.3">
      <c r="A535" s="13"/>
      <c r="B535" s="20"/>
    </row>
    <row r="536" spans="1:2" x14ac:dyDescent="0.3">
      <c r="A536" s="13"/>
      <c r="B536" s="20"/>
    </row>
    <row r="537" spans="1:2" x14ac:dyDescent="0.3">
      <c r="A537" s="13"/>
      <c r="B537" s="20"/>
    </row>
    <row r="538" spans="1:2" x14ac:dyDescent="0.3">
      <c r="A538" s="13"/>
      <c r="B538" s="20"/>
    </row>
    <row r="539" spans="1:2" x14ac:dyDescent="0.3">
      <c r="A539" s="13"/>
      <c r="B539" s="20"/>
    </row>
    <row r="540" spans="1:2" x14ac:dyDescent="0.3">
      <c r="A540" s="13"/>
      <c r="B540" s="20"/>
    </row>
    <row r="541" spans="1:2" x14ac:dyDescent="0.3">
      <c r="A541" s="13"/>
      <c r="B541" s="20"/>
    </row>
    <row r="542" spans="1:2" x14ac:dyDescent="0.3">
      <c r="A542" s="13"/>
      <c r="B542" s="20"/>
    </row>
    <row r="543" spans="1:2" x14ac:dyDescent="0.3">
      <c r="A543" s="13"/>
      <c r="B543" s="20"/>
    </row>
    <row r="544" spans="1:2" x14ac:dyDescent="0.3">
      <c r="A544" s="13"/>
      <c r="B544" s="20"/>
    </row>
    <row r="545" spans="1:2" x14ac:dyDescent="0.3">
      <c r="A545" s="13"/>
      <c r="B545" s="20"/>
    </row>
    <row r="546" spans="1:2" x14ac:dyDescent="0.3">
      <c r="A546" s="13"/>
      <c r="B546" s="20"/>
    </row>
    <row r="547" spans="1:2" x14ac:dyDescent="0.3">
      <c r="A547" s="13"/>
      <c r="B547" s="20"/>
    </row>
    <row r="548" spans="1:2" x14ac:dyDescent="0.3">
      <c r="A548" s="13"/>
      <c r="B548" s="20"/>
    </row>
    <row r="549" spans="1:2" x14ac:dyDescent="0.3">
      <c r="A549" s="13"/>
      <c r="B549" s="20"/>
    </row>
    <row r="550" spans="1:2" x14ac:dyDescent="0.3">
      <c r="A550" s="13"/>
      <c r="B550" s="20"/>
    </row>
    <row r="551" spans="1:2" x14ac:dyDescent="0.3">
      <c r="A551" s="13"/>
      <c r="B551" s="20"/>
    </row>
    <row r="552" spans="1:2" x14ac:dyDescent="0.3">
      <c r="A552" s="13"/>
      <c r="B552" s="20"/>
    </row>
    <row r="553" spans="1:2" x14ac:dyDescent="0.3">
      <c r="A553" s="13"/>
      <c r="B553" s="20"/>
    </row>
    <row r="554" spans="1:2" x14ac:dyDescent="0.3">
      <c r="A554" s="13"/>
      <c r="B554" s="20"/>
    </row>
    <row r="555" spans="1:2" x14ac:dyDescent="0.3">
      <c r="A555" s="13"/>
      <c r="B555" s="20"/>
    </row>
    <row r="556" spans="1:2" x14ac:dyDescent="0.3">
      <c r="A556" s="13"/>
      <c r="B556" s="20"/>
    </row>
    <row r="557" spans="1:2" x14ac:dyDescent="0.3">
      <c r="A557" s="13"/>
      <c r="B557" s="20"/>
    </row>
    <row r="558" spans="1:2" x14ac:dyDescent="0.3">
      <c r="A558" s="13"/>
      <c r="B558" s="20"/>
    </row>
    <row r="559" spans="1:2" x14ac:dyDescent="0.3">
      <c r="A559" s="13"/>
      <c r="B559" s="20"/>
    </row>
    <row r="560" spans="1:2" x14ac:dyDescent="0.3">
      <c r="A560" s="13"/>
      <c r="B560" s="20"/>
    </row>
    <row r="561" spans="1:2" x14ac:dyDescent="0.3">
      <c r="A561" s="13"/>
      <c r="B561" s="20"/>
    </row>
    <row r="562" spans="1:2" x14ac:dyDescent="0.3">
      <c r="A562" s="13"/>
      <c r="B562" s="20"/>
    </row>
    <row r="563" spans="1:2" x14ac:dyDescent="0.3">
      <c r="A563" s="13"/>
      <c r="B563" s="20"/>
    </row>
    <row r="564" spans="1:2" x14ac:dyDescent="0.3">
      <c r="A564" s="13"/>
      <c r="B564" s="20"/>
    </row>
    <row r="565" spans="1:2" x14ac:dyDescent="0.3">
      <c r="A565" s="13"/>
      <c r="B565" s="20"/>
    </row>
    <row r="566" spans="1:2" x14ac:dyDescent="0.3">
      <c r="A566" s="13"/>
      <c r="B566" s="20"/>
    </row>
    <row r="567" spans="1:2" x14ac:dyDescent="0.3">
      <c r="A567" s="13"/>
      <c r="B567" s="20"/>
    </row>
    <row r="568" spans="1:2" x14ac:dyDescent="0.3">
      <c r="A568" s="13"/>
      <c r="B568" s="20"/>
    </row>
    <row r="569" spans="1:2" x14ac:dyDescent="0.3">
      <c r="A569" s="13"/>
      <c r="B569" s="20"/>
    </row>
    <row r="570" spans="1:2" x14ac:dyDescent="0.3">
      <c r="A570" s="13"/>
      <c r="B570" s="20"/>
    </row>
    <row r="571" spans="1:2" x14ac:dyDescent="0.3">
      <c r="A571" s="13"/>
      <c r="B571" s="20"/>
    </row>
    <row r="572" spans="1:2" x14ac:dyDescent="0.3">
      <c r="A572" s="13"/>
      <c r="B572" s="20"/>
    </row>
    <row r="573" spans="1:2" x14ac:dyDescent="0.3">
      <c r="A573" s="13"/>
      <c r="B573" s="20"/>
    </row>
    <row r="574" spans="1:2" x14ac:dyDescent="0.3">
      <c r="A574" s="13"/>
      <c r="B574" s="20"/>
    </row>
    <row r="575" spans="1:2" x14ac:dyDescent="0.3">
      <c r="A575" s="13"/>
      <c r="B575" s="20"/>
    </row>
    <row r="576" spans="1:2" x14ac:dyDescent="0.3">
      <c r="A576" s="13"/>
      <c r="B576" s="20"/>
    </row>
    <row r="577" spans="1:2" x14ac:dyDescent="0.3">
      <c r="A577" s="13"/>
      <c r="B577" s="20"/>
    </row>
    <row r="578" spans="1:2" x14ac:dyDescent="0.3">
      <c r="A578" s="13"/>
      <c r="B578" s="20"/>
    </row>
    <row r="579" spans="1:2" x14ac:dyDescent="0.3">
      <c r="A579" s="13"/>
      <c r="B579" s="20"/>
    </row>
    <row r="580" spans="1:2" x14ac:dyDescent="0.3">
      <c r="A580" s="13"/>
      <c r="B580" s="20"/>
    </row>
    <row r="581" spans="1:2" x14ac:dyDescent="0.3">
      <c r="A581" s="13"/>
      <c r="B581" s="20"/>
    </row>
    <row r="582" spans="1:2" x14ac:dyDescent="0.3">
      <c r="A582" s="13"/>
      <c r="B582" s="20"/>
    </row>
    <row r="583" spans="1:2" x14ac:dyDescent="0.3">
      <c r="A583" s="13"/>
      <c r="B583" s="20"/>
    </row>
    <row r="584" spans="1:2" x14ac:dyDescent="0.3">
      <c r="A584" s="13"/>
      <c r="B584" s="20"/>
    </row>
    <row r="585" spans="1:2" x14ac:dyDescent="0.3">
      <c r="A585" s="13"/>
      <c r="B585" s="20"/>
    </row>
    <row r="586" spans="1:2" x14ac:dyDescent="0.3">
      <c r="A586" s="13"/>
      <c r="B586" s="20"/>
    </row>
    <row r="587" spans="1:2" x14ac:dyDescent="0.3">
      <c r="A587" s="13"/>
      <c r="B587" s="20"/>
    </row>
    <row r="588" spans="1:2" x14ac:dyDescent="0.3">
      <c r="A588" s="13"/>
      <c r="B588" s="20"/>
    </row>
    <row r="589" spans="1:2" x14ac:dyDescent="0.3">
      <c r="A589" s="13"/>
      <c r="B589" s="20"/>
    </row>
    <row r="590" spans="1:2" x14ac:dyDescent="0.3">
      <c r="A590" s="13"/>
      <c r="B590" s="20"/>
    </row>
    <row r="591" spans="1:2" x14ac:dyDescent="0.3">
      <c r="A591" s="13"/>
      <c r="B591" s="20"/>
    </row>
    <row r="592" spans="1:2" x14ac:dyDescent="0.3">
      <c r="A592" s="13"/>
      <c r="B592" s="20"/>
    </row>
    <row r="593" spans="1:2" x14ac:dyDescent="0.3">
      <c r="A593" s="13"/>
      <c r="B593" s="20"/>
    </row>
    <row r="594" spans="1:2" x14ac:dyDescent="0.3">
      <c r="A594" s="13"/>
      <c r="B594" s="20"/>
    </row>
    <row r="595" spans="1:2" x14ac:dyDescent="0.3">
      <c r="A595" s="13"/>
      <c r="B595" s="20"/>
    </row>
    <row r="596" spans="1:2" x14ac:dyDescent="0.3">
      <c r="A596" s="13"/>
      <c r="B596" s="20"/>
    </row>
    <row r="597" spans="1:2" x14ac:dyDescent="0.3">
      <c r="A597" s="13"/>
      <c r="B597" s="20"/>
    </row>
    <row r="598" spans="1:2" x14ac:dyDescent="0.3">
      <c r="A598" s="13"/>
      <c r="B598" s="20"/>
    </row>
    <row r="599" spans="1:2" x14ac:dyDescent="0.3">
      <c r="A599" s="13"/>
      <c r="B599" s="20"/>
    </row>
    <row r="600" spans="1:2" x14ac:dyDescent="0.3">
      <c r="A600" s="13"/>
      <c r="B600" s="20"/>
    </row>
    <row r="601" spans="1:2" x14ac:dyDescent="0.3">
      <c r="A601" s="13"/>
      <c r="B601" s="20"/>
    </row>
    <row r="602" spans="1:2" x14ac:dyDescent="0.3">
      <c r="A602" s="13"/>
      <c r="B602" s="20"/>
    </row>
    <row r="603" spans="1:2" x14ac:dyDescent="0.3">
      <c r="A603" s="13"/>
      <c r="B603" s="20"/>
    </row>
    <row r="604" spans="1:2" x14ac:dyDescent="0.3">
      <c r="A604" s="13"/>
      <c r="B604" s="20"/>
    </row>
    <row r="605" spans="1:2" x14ac:dyDescent="0.3">
      <c r="A605" s="13"/>
      <c r="B605" s="20"/>
    </row>
    <row r="606" spans="1:2" x14ac:dyDescent="0.3">
      <c r="A606" s="13"/>
      <c r="B606" s="20"/>
    </row>
    <row r="607" spans="1:2" x14ac:dyDescent="0.3">
      <c r="A607" s="13"/>
      <c r="B607" s="20"/>
    </row>
    <row r="608" spans="1:2" x14ac:dyDescent="0.3">
      <c r="A608" s="13"/>
      <c r="B608" s="20"/>
    </row>
    <row r="609" spans="1:2" x14ac:dyDescent="0.3">
      <c r="A609" s="13"/>
      <c r="B609" s="20"/>
    </row>
    <row r="610" spans="1:2" x14ac:dyDescent="0.3">
      <c r="A610" s="13"/>
      <c r="B610" s="20"/>
    </row>
    <row r="611" spans="1:2" x14ac:dyDescent="0.3">
      <c r="A611" s="13"/>
      <c r="B611" s="20"/>
    </row>
    <row r="612" spans="1:2" x14ac:dyDescent="0.3">
      <c r="A612" s="13"/>
      <c r="B612" s="20"/>
    </row>
    <row r="613" spans="1:2" x14ac:dyDescent="0.3">
      <c r="A613" s="13"/>
      <c r="B613" s="20"/>
    </row>
    <row r="614" spans="1:2" x14ac:dyDescent="0.3">
      <c r="A614" s="13"/>
      <c r="B614" s="20"/>
    </row>
    <row r="615" spans="1:2" x14ac:dyDescent="0.3">
      <c r="A615" s="13"/>
      <c r="B615" s="20"/>
    </row>
    <row r="616" spans="1:2" x14ac:dyDescent="0.3">
      <c r="A616" s="13"/>
      <c r="B616" s="20"/>
    </row>
    <row r="617" spans="1:2" x14ac:dyDescent="0.3">
      <c r="A617" s="13"/>
      <c r="B617" s="20"/>
    </row>
    <row r="618" spans="1:2" x14ac:dyDescent="0.3">
      <c r="A618" s="13"/>
      <c r="B618" s="20"/>
    </row>
    <row r="619" spans="1:2" x14ac:dyDescent="0.3">
      <c r="A619" s="13"/>
      <c r="B619" s="20"/>
    </row>
    <row r="620" spans="1:2" x14ac:dyDescent="0.3">
      <c r="A620" s="13"/>
      <c r="B620" s="20"/>
    </row>
    <row r="621" spans="1:2" x14ac:dyDescent="0.3">
      <c r="A621" s="13"/>
      <c r="B621" s="20"/>
    </row>
    <row r="622" spans="1:2" x14ac:dyDescent="0.3">
      <c r="A622" s="13"/>
      <c r="B622" s="20"/>
    </row>
    <row r="623" spans="1:2" x14ac:dyDescent="0.3">
      <c r="A623" s="13"/>
      <c r="B623" s="20"/>
    </row>
    <row r="624" spans="1:2" x14ac:dyDescent="0.3">
      <c r="A624" s="13"/>
      <c r="B624" s="20"/>
    </row>
    <row r="625" spans="1:2" x14ac:dyDescent="0.3">
      <c r="A625" s="13"/>
      <c r="B625" s="20"/>
    </row>
    <row r="626" spans="1:2" x14ac:dyDescent="0.3">
      <c r="A626" s="13"/>
      <c r="B626" s="20"/>
    </row>
    <row r="627" spans="1:2" x14ac:dyDescent="0.3">
      <c r="A627" s="13"/>
      <c r="B627" s="20"/>
    </row>
    <row r="628" spans="1:2" x14ac:dyDescent="0.3">
      <c r="A628" s="13"/>
      <c r="B628" s="20"/>
    </row>
    <row r="629" spans="1:2" x14ac:dyDescent="0.3">
      <c r="A629" s="13"/>
      <c r="B629" s="20"/>
    </row>
    <row r="630" spans="1:2" x14ac:dyDescent="0.3">
      <c r="A630" s="13"/>
      <c r="B630" s="20"/>
    </row>
    <row r="631" spans="1:2" x14ac:dyDescent="0.3">
      <c r="A631" s="13"/>
      <c r="B631" s="20"/>
    </row>
    <row r="632" spans="1:2" x14ac:dyDescent="0.3">
      <c r="A632" s="13"/>
      <c r="B632" s="20"/>
    </row>
    <row r="633" spans="1:2" x14ac:dyDescent="0.3">
      <c r="A633" s="13"/>
      <c r="B633" s="20"/>
    </row>
    <row r="634" spans="1:2" x14ac:dyDescent="0.3">
      <c r="A634" s="13"/>
      <c r="B634" s="20"/>
    </row>
    <row r="635" spans="1:2" x14ac:dyDescent="0.3">
      <c r="A635" s="13"/>
      <c r="B635" s="20"/>
    </row>
    <row r="636" spans="1:2" x14ac:dyDescent="0.3">
      <c r="A636" s="13"/>
      <c r="B636" s="20"/>
    </row>
    <row r="637" spans="1:2" x14ac:dyDescent="0.3">
      <c r="A637" s="13"/>
      <c r="B637" s="20"/>
    </row>
    <row r="638" spans="1:2" x14ac:dyDescent="0.3">
      <c r="A638" s="13"/>
      <c r="B638" s="20"/>
    </row>
    <row r="639" spans="1:2" x14ac:dyDescent="0.3">
      <c r="A639" s="13"/>
      <c r="B639" s="20"/>
    </row>
    <row r="640" spans="1:2" x14ac:dyDescent="0.3">
      <c r="A640" s="13"/>
      <c r="B640" s="20"/>
    </row>
    <row r="641" spans="1:2" x14ac:dyDescent="0.3">
      <c r="A641" s="13"/>
      <c r="B641" s="20"/>
    </row>
    <row r="642" spans="1:2" x14ac:dyDescent="0.3">
      <c r="A642" s="13"/>
      <c r="B642" s="20"/>
    </row>
    <row r="643" spans="1:2" x14ac:dyDescent="0.3">
      <c r="A643" s="13"/>
      <c r="B643" s="20"/>
    </row>
    <row r="644" spans="1:2" x14ac:dyDescent="0.3">
      <c r="A644" s="13"/>
      <c r="B644" s="20"/>
    </row>
    <row r="645" spans="1:2" x14ac:dyDescent="0.3">
      <c r="A645" s="13"/>
      <c r="B645" s="20"/>
    </row>
    <row r="646" spans="1:2" x14ac:dyDescent="0.3">
      <c r="A646" s="13"/>
      <c r="B646" s="20"/>
    </row>
    <row r="647" spans="1:2" x14ac:dyDescent="0.3">
      <c r="A647" s="13"/>
      <c r="B647" s="20"/>
    </row>
    <row r="648" spans="1:2" x14ac:dyDescent="0.3">
      <c r="A648" s="13"/>
      <c r="B648" s="20"/>
    </row>
    <row r="649" spans="1:2" x14ac:dyDescent="0.3">
      <c r="A649" s="13"/>
      <c r="B649" s="20"/>
    </row>
    <row r="650" spans="1:2" x14ac:dyDescent="0.3">
      <c r="A650" s="13"/>
      <c r="B650" s="20"/>
    </row>
    <row r="651" spans="1:2" x14ac:dyDescent="0.3">
      <c r="A651" s="13"/>
      <c r="B651" s="20"/>
    </row>
    <row r="652" spans="1:2" x14ac:dyDescent="0.3">
      <c r="A652" s="13"/>
      <c r="B652" s="20"/>
    </row>
    <row r="653" spans="1:2" x14ac:dyDescent="0.3">
      <c r="A653" s="13"/>
      <c r="B653" s="20"/>
    </row>
    <row r="654" spans="1:2" x14ac:dyDescent="0.3">
      <c r="A654" s="13"/>
      <c r="B654" s="20"/>
    </row>
    <row r="655" spans="1:2" x14ac:dyDescent="0.3">
      <c r="A655" s="13"/>
      <c r="B655" s="20"/>
    </row>
    <row r="656" spans="1:2" x14ac:dyDescent="0.3">
      <c r="A656" s="13"/>
      <c r="B656" s="20"/>
    </row>
    <row r="657" spans="1:2" x14ac:dyDescent="0.3">
      <c r="A657" s="13"/>
      <c r="B657" s="20"/>
    </row>
    <row r="658" spans="1:2" x14ac:dyDescent="0.3">
      <c r="A658" s="13"/>
      <c r="B658" s="20"/>
    </row>
    <row r="659" spans="1:2" x14ac:dyDescent="0.3">
      <c r="A659" s="13"/>
      <c r="B659" s="20"/>
    </row>
    <row r="660" spans="1:2" x14ac:dyDescent="0.3">
      <c r="A660" s="13"/>
      <c r="B660" s="20"/>
    </row>
    <row r="661" spans="1:2" x14ac:dyDescent="0.3">
      <c r="A661" s="13"/>
      <c r="B661" s="20"/>
    </row>
    <row r="662" spans="1:2" x14ac:dyDescent="0.3">
      <c r="A662" s="13"/>
      <c r="B662" s="20"/>
    </row>
    <row r="663" spans="1:2" x14ac:dyDescent="0.3">
      <c r="A663" s="13"/>
      <c r="B663" s="20"/>
    </row>
    <row r="664" spans="1:2" x14ac:dyDescent="0.3">
      <c r="A664" s="13"/>
      <c r="B664" s="20"/>
    </row>
    <row r="665" spans="1:2" x14ac:dyDescent="0.3">
      <c r="A665" s="13"/>
      <c r="B665" s="20"/>
    </row>
    <row r="666" spans="1:2" x14ac:dyDescent="0.3">
      <c r="A666" s="13"/>
      <c r="B666" s="20"/>
    </row>
    <row r="667" spans="1:2" x14ac:dyDescent="0.3">
      <c r="A667" s="13"/>
      <c r="B667" s="20"/>
    </row>
    <row r="668" spans="1:2" x14ac:dyDescent="0.3">
      <c r="A668" s="13"/>
      <c r="B668" s="20"/>
    </row>
    <row r="669" spans="1:2" x14ac:dyDescent="0.3">
      <c r="A669" s="13"/>
      <c r="B669" s="20"/>
    </row>
    <row r="670" spans="1:2" x14ac:dyDescent="0.3">
      <c r="A670" s="13"/>
      <c r="B670" s="20"/>
    </row>
    <row r="671" spans="1:2" x14ac:dyDescent="0.3">
      <c r="A671" s="13"/>
      <c r="B671" s="20"/>
    </row>
    <row r="672" spans="1:2" x14ac:dyDescent="0.3">
      <c r="A672" s="13"/>
      <c r="B672" s="20"/>
    </row>
    <row r="673" spans="1:2" x14ac:dyDescent="0.3">
      <c r="A673" s="13"/>
      <c r="B673" s="20"/>
    </row>
    <row r="674" spans="1:2" x14ac:dyDescent="0.3">
      <c r="A674" s="13"/>
      <c r="B674" s="20"/>
    </row>
    <row r="675" spans="1:2" x14ac:dyDescent="0.3">
      <c r="A675" s="13"/>
      <c r="B675" s="20"/>
    </row>
    <row r="676" spans="1:2" x14ac:dyDescent="0.3">
      <c r="A676" s="13"/>
      <c r="B676" s="20"/>
    </row>
    <row r="677" spans="1:2" x14ac:dyDescent="0.3">
      <c r="A677" s="13"/>
      <c r="B677" s="20"/>
    </row>
    <row r="678" spans="1:2" x14ac:dyDescent="0.3">
      <c r="A678" s="13"/>
      <c r="B678" s="20"/>
    </row>
    <row r="679" spans="1:2" x14ac:dyDescent="0.3">
      <c r="A679" s="13"/>
      <c r="B679" s="20"/>
    </row>
    <row r="680" spans="1:2" x14ac:dyDescent="0.3">
      <c r="A680" s="13"/>
      <c r="B680" s="20"/>
    </row>
    <row r="681" spans="1:2" x14ac:dyDescent="0.3">
      <c r="A681" s="13"/>
      <c r="B681" s="20"/>
    </row>
    <row r="682" spans="1:2" x14ac:dyDescent="0.3">
      <c r="A682" s="13"/>
      <c r="B682" s="20"/>
    </row>
    <row r="683" spans="1:2" x14ac:dyDescent="0.3">
      <c r="A683" s="13"/>
      <c r="B683" s="20"/>
    </row>
    <row r="684" spans="1:2" x14ac:dyDescent="0.3">
      <c r="A684" s="13"/>
      <c r="B684" s="20"/>
    </row>
    <row r="685" spans="1:2" x14ac:dyDescent="0.3">
      <c r="A685" s="13"/>
      <c r="B685" s="20"/>
    </row>
    <row r="686" spans="1:2" x14ac:dyDescent="0.3">
      <c r="A686" s="13"/>
      <c r="B686" s="20"/>
    </row>
    <row r="687" spans="1:2" x14ac:dyDescent="0.3">
      <c r="A687" s="13"/>
      <c r="B687" s="20"/>
    </row>
    <row r="688" spans="1:2" x14ac:dyDescent="0.3">
      <c r="A688" s="13"/>
      <c r="B688" s="20"/>
    </row>
    <row r="689" spans="1:2" x14ac:dyDescent="0.3">
      <c r="A689" s="13"/>
      <c r="B689" s="20"/>
    </row>
    <row r="690" spans="1:2" x14ac:dyDescent="0.3">
      <c r="A690" s="13"/>
      <c r="B690" s="20"/>
    </row>
    <row r="691" spans="1:2" x14ac:dyDescent="0.3">
      <c r="A691" s="13"/>
      <c r="B691" s="20"/>
    </row>
    <row r="692" spans="1:2" x14ac:dyDescent="0.3">
      <c r="A692" s="13"/>
      <c r="B692" s="20"/>
    </row>
    <row r="693" spans="1:2" x14ac:dyDescent="0.3">
      <c r="A693" s="13"/>
      <c r="B693" s="20"/>
    </row>
    <row r="694" spans="1:2" x14ac:dyDescent="0.3">
      <c r="A694" s="13"/>
      <c r="B694" s="20"/>
    </row>
    <row r="695" spans="1:2" x14ac:dyDescent="0.3">
      <c r="A695" s="13"/>
      <c r="B695" s="20"/>
    </row>
    <row r="696" spans="1:2" x14ac:dyDescent="0.3">
      <c r="A696" s="13"/>
      <c r="B696" s="20"/>
    </row>
    <row r="697" spans="1:2" x14ac:dyDescent="0.3">
      <c r="A697" s="13"/>
      <c r="B697" s="20"/>
    </row>
    <row r="698" spans="1:2" x14ac:dyDescent="0.3">
      <c r="A698" s="13"/>
      <c r="B698" s="20"/>
    </row>
    <row r="699" spans="1:2" x14ac:dyDescent="0.3">
      <c r="A699" s="13"/>
      <c r="B699" s="20"/>
    </row>
    <row r="700" spans="1:2" x14ac:dyDescent="0.3">
      <c r="A700" s="13"/>
      <c r="B700" s="20"/>
    </row>
    <row r="701" spans="1:2" x14ac:dyDescent="0.3">
      <c r="A701" s="13"/>
      <c r="B701" s="20"/>
    </row>
    <row r="702" spans="1:2" x14ac:dyDescent="0.3">
      <c r="A702" s="13"/>
      <c r="B702" s="20"/>
    </row>
    <row r="703" spans="1:2" x14ac:dyDescent="0.3">
      <c r="A703" s="13"/>
      <c r="B703" s="20"/>
    </row>
    <row r="704" spans="1:2" x14ac:dyDescent="0.3">
      <c r="A704" s="13"/>
      <c r="B704" s="20"/>
    </row>
    <row r="705" spans="1:2" x14ac:dyDescent="0.3">
      <c r="A705" s="13"/>
      <c r="B705" s="20"/>
    </row>
    <row r="706" spans="1:2" x14ac:dyDescent="0.3">
      <c r="A706" s="13"/>
      <c r="B706" s="20"/>
    </row>
    <row r="707" spans="1:2" x14ac:dyDescent="0.3">
      <c r="A707" s="13"/>
      <c r="B707" s="20"/>
    </row>
    <row r="708" spans="1:2" x14ac:dyDescent="0.3">
      <c r="A708" s="13"/>
      <c r="B708" s="20"/>
    </row>
    <row r="709" spans="1:2" x14ac:dyDescent="0.3">
      <c r="A709" s="13"/>
      <c r="B709" s="20"/>
    </row>
    <row r="710" spans="1:2" x14ac:dyDescent="0.3">
      <c r="A710" s="13"/>
      <c r="B710" s="20"/>
    </row>
    <row r="711" spans="1:2" x14ac:dyDescent="0.3">
      <c r="A711" s="13"/>
      <c r="B711" s="20"/>
    </row>
    <row r="712" spans="1:2" x14ac:dyDescent="0.3">
      <c r="A712" s="13"/>
      <c r="B712" s="20"/>
    </row>
    <row r="713" spans="1:2" x14ac:dyDescent="0.3">
      <c r="A713" s="13"/>
      <c r="B713" s="20"/>
    </row>
    <row r="714" spans="1:2" x14ac:dyDescent="0.3">
      <c r="A714" s="13"/>
      <c r="B714" s="20"/>
    </row>
    <row r="715" spans="1:2" x14ac:dyDescent="0.3">
      <c r="A715" s="13"/>
      <c r="B715" s="20"/>
    </row>
    <row r="716" spans="1:2" x14ac:dyDescent="0.3">
      <c r="A716" s="13"/>
      <c r="B716" s="20"/>
    </row>
    <row r="717" spans="1:2" x14ac:dyDescent="0.3">
      <c r="A717" s="13"/>
      <c r="B717" s="20"/>
    </row>
  </sheetData>
  <sheetProtection algorithmName="SHA-512" hashValue="pzuANzPW8veyiS98vQ+KiPfPhTZPwKe9vBvtzoYfI74PCa1biVRzHdKQB73uiBaHF4/w/Tjtr0R2Kt1tZO5iVg==" saltValue="5PjKSGwgchfnmwig7CDRNA==" spinCount="100000" sheet="1" objects="1" scenarios="1" insertColumns="0" insertRows="0" insertHyperlinks="0" selectLockedCells="1" sort="0" autoFilter="0"/>
  <mergeCells count="45">
    <mergeCell ref="A65:B66"/>
    <mergeCell ref="A67:B67"/>
    <mergeCell ref="A68:B68"/>
    <mergeCell ref="E65:E66"/>
    <mergeCell ref="A1:F1"/>
    <mergeCell ref="A2:F2"/>
    <mergeCell ref="A3:F3"/>
    <mergeCell ref="F65:F66"/>
    <mergeCell ref="G65:G66"/>
    <mergeCell ref="H65:H66"/>
    <mergeCell ref="C63:H63"/>
    <mergeCell ref="A86:B86"/>
    <mergeCell ref="A84:H84"/>
    <mergeCell ref="A85:B85"/>
    <mergeCell ref="A80:B80"/>
    <mergeCell ref="A82:B82"/>
    <mergeCell ref="C65:C66"/>
    <mergeCell ref="D65:D66"/>
    <mergeCell ref="A70:B70"/>
    <mergeCell ref="A72:B72"/>
    <mergeCell ref="A74:B74"/>
    <mergeCell ref="A76:B76"/>
    <mergeCell ref="A78:B78"/>
    <mergeCell ref="A81:B81"/>
    <mergeCell ref="A101:B101"/>
    <mergeCell ref="A92:B92"/>
    <mergeCell ref="A93:B93"/>
    <mergeCell ref="A94:B94"/>
    <mergeCell ref="A95:B95"/>
    <mergeCell ref="A96:B96"/>
    <mergeCell ref="A97:B97"/>
    <mergeCell ref="A98:B98"/>
    <mergeCell ref="A99:B99"/>
    <mergeCell ref="A100:B100"/>
    <mergeCell ref="A87:B87"/>
    <mergeCell ref="A88:B88"/>
    <mergeCell ref="A89:B89"/>
    <mergeCell ref="A90:B90"/>
    <mergeCell ref="A91:B91"/>
    <mergeCell ref="A79:B79"/>
    <mergeCell ref="A69:B69"/>
    <mergeCell ref="A71:B71"/>
    <mergeCell ref="A73:B73"/>
    <mergeCell ref="A75:B75"/>
    <mergeCell ref="A77:B77"/>
  </mergeCells>
  <dataValidations count="1">
    <dataValidation type="list" allowBlank="1" showInputMessage="1" showErrorMessage="1" sqref="D5:D62" xr:uid="{D8A81D47-8C1D-4A51-99A3-8DE89CEBE9A6}">
      <formula1>$I$65:$N$65</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A403A-C0F6-44D2-810E-3B4F6FCB1F8B}">
  <dimension ref="A1:T180"/>
  <sheetViews>
    <sheetView zoomScale="60" zoomScaleNormal="60" workbookViewId="0">
      <selection sqref="A1:H1"/>
    </sheetView>
  </sheetViews>
  <sheetFormatPr defaultColWidth="9.140625" defaultRowHeight="18.75" x14ac:dyDescent="0.3"/>
  <cols>
    <col min="1" max="1" width="10.140625" style="61" customWidth="1"/>
    <col min="2" max="2" width="11.7109375" style="62" customWidth="1"/>
    <col min="3" max="3" width="54.5703125" style="22" customWidth="1"/>
    <col min="4" max="5" width="54.5703125" style="20" customWidth="1"/>
    <col min="6" max="6" width="65" style="22" customWidth="1"/>
    <col min="7" max="7" width="55" style="22" customWidth="1"/>
    <col min="8" max="8" width="55" style="20" customWidth="1"/>
    <col min="9" max="9" width="21.42578125" style="20" customWidth="1"/>
    <col min="10" max="16384" width="9.140625" style="20"/>
  </cols>
  <sheetData>
    <row r="1" spans="1:20" ht="85.9" customHeight="1" x14ac:dyDescent="0.25">
      <c r="A1" s="281" t="s">
        <v>554</v>
      </c>
      <c r="B1" s="282"/>
      <c r="C1" s="282"/>
      <c r="D1" s="282"/>
      <c r="E1" s="282"/>
      <c r="F1" s="282"/>
      <c r="G1" s="282"/>
      <c r="H1" s="282"/>
      <c r="I1" s="59"/>
      <c r="J1" s="59"/>
      <c r="K1" s="59"/>
      <c r="L1" s="59"/>
      <c r="M1" s="59"/>
      <c r="N1" s="59"/>
      <c r="O1" s="59"/>
      <c r="P1" s="59"/>
      <c r="Q1" s="59"/>
      <c r="R1" s="59"/>
      <c r="S1" s="59"/>
      <c r="T1" s="60"/>
    </row>
    <row r="2" spans="1:20" ht="39.75" customHeight="1" x14ac:dyDescent="0.25">
      <c r="A2" s="279" t="s">
        <v>555</v>
      </c>
      <c r="B2" s="280"/>
      <c r="C2" s="280"/>
      <c r="D2" s="280"/>
      <c r="E2" s="280"/>
      <c r="F2" s="280"/>
      <c r="G2" s="280"/>
      <c r="H2" s="280"/>
      <c r="I2" s="57"/>
      <c r="J2" s="57"/>
      <c r="K2" s="57"/>
      <c r="L2" s="57"/>
      <c r="M2" s="57"/>
      <c r="N2" s="57"/>
      <c r="O2" s="57"/>
      <c r="P2" s="57"/>
      <c r="Q2" s="57"/>
      <c r="R2" s="57"/>
      <c r="S2" s="57"/>
      <c r="T2" s="58"/>
    </row>
    <row r="3" spans="1:20" s="179" customFormat="1" ht="31.5" x14ac:dyDescent="0.25">
      <c r="A3" s="177" t="s">
        <v>59</v>
      </c>
      <c r="B3" s="178" t="s">
        <v>60</v>
      </c>
      <c r="C3" s="178" t="s">
        <v>210</v>
      </c>
      <c r="D3" s="178" t="s">
        <v>455</v>
      </c>
      <c r="E3" s="178" t="s">
        <v>454</v>
      </c>
      <c r="F3" s="178" t="s">
        <v>198</v>
      </c>
      <c r="G3" s="178" t="s">
        <v>197</v>
      </c>
      <c r="H3" s="178" t="s">
        <v>453</v>
      </c>
    </row>
    <row r="4" spans="1:20" s="182" customFormat="1" ht="15.75" x14ac:dyDescent="0.25">
      <c r="A4" s="180"/>
      <c r="B4" s="181"/>
      <c r="C4" s="181"/>
      <c r="D4" s="181"/>
      <c r="E4" s="181"/>
      <c r="F4" s="181"/>
      <c r="G4" s="181"/>
      <c r="H4" s="181"/>
    </row>
    <row r="5" spans="1:20" ht="173.25" x14ac:dyDescent="0.25">
      <c r="A5" s="171" t="s">
        <v>61</v>
      </c>
      <c r="B5" s="172" t="s">
        <v>595</v>
      </c>
      <c r="C5" s="173" t="str">
        <f>'3 Planning (Action Plan)'!$E$86</f>
        <v>Top management shall create a culture within the organization that encourages openness and two-way dialogue so learnings from incidents and events can ultimately reduce the risk of recurrence.</v>
      </c>
      <c r="D5" s="174" t="s">
        <v>464</v>
      </c>
      <c r="E5" s="174" t="s">
        <v>465</v>
      </c>
      <c r="F5" s="175" t="s">
        <v>466</v>
      </c>
      <c r="G5" s="175" t="s">
        <v>467</v>
      </c>
      <c r="H5" s="176"/>
    </row>
    <row r="6" spans="1:20" ht="94.5" x14ac:dyDescent="0.25">
      <c r="A6" s="69" t="s">
        <v>61</v>
      </c>
      <c r="B6" s="69" t="s">
        <v>2</v>
      </c>
      <c r="C6" s="66" t="str">
        <f>'3 Planning (Action Plan)'!$E$89</f>
        <v>Top management shall lead and demonstrate its commitment to the development, implementation, continuous improvement, and evaluation of the maturity of its PSMS by:
b) promoting a positive safety culture and assessing how this culture is changing over time</v>
      </c>
      <c r="D6" s="70" t="s">
        <v>450</v>
      </c>
      <c r="E6" s="70" t="s">
        <v>565</v>
      </c>
      <c r="F6" s="68" t="s">
        <v>449</v>
      </c>
      <c r="G6" s="68" t="s">
        <v>448</v>
      </c>
      <c r="H6" s="71"/>
    </row>
    <row r="7" spans="1:20" ht="110.25" x14ac:dyDescent="0.25">
      <c r="A7" s="64" t="s">
        <v>61</v>
      </c>
      <c r="B7" s="65" t="s">
        <v>3</v>
      </c>
      <c r="C7" s="66" t="str">
        <f>'3 Planning (Action Plan)'!$E$6</f>
        <v>Top management shall lead and demonstrate its commitment to the development, implementation, continuous improvement, and evaluation of the maturity of its PSMS by:
d) fostering risk management processes that reveal and manage risk, making compliance and risk reduction routine</v>
      </c>
      <c r="D7" s="70" t="s">
        <v>547</v>
      </c>
      <c r="E7" s="70" t="s">
        <v>446</v>
      </c>
      <c r="F7" s="68" t="s">
        <v>445</v>
      </c>
      <c r="G7" s="68" t="s">
        <v>444</v>
      </c>
      <c r="H7" s="71"/>
    </row>
    <row r="8" spans="1:20" ht="204.75" x14ac:dyDescent="0.25">
      <c r="A8" s="64" t="s">
        <v>61</v>
      </c>
      <c r="B8" s="65" t="s">
        <v>4</v>
      </c>
      <c r="C8" s="72" t="str">
        <f>'3 Planning (Action Plan)'!$E$9</f>
        <v>Top management shall lead and demonstrate its commitment to the development, implementation, continuous improvement, and evaluation of the maturity of its PSMS by:
g) identifying the executive(s) accountable for implementation and continuous improvement, and manager(s) responsible for each element of the PSMS</v>
      </c>
      <c r="D8" s="70" t="s">
        <v>442</v>
      </c>
      <c r="E8" s="70" t="s">
        <v>627</v>
      </c>
      <c r="F8" s="66" t="s">
        <v>441</v>
      </c>
      <c r="G8" s="66" t="s">
        <v>440</v>
      </c>
      <c r="H8" s="73"/>
    </row>
    <row r="9" spans="1:20" ht="189" x14ac:dyDescent="0.25">
      <c r="A9" s="64" t="s">
        <v>61</v>
      </c>
      <c r="B9" s="65" t="s">
        <v>5</v>
      </c>
      <c r="C9" s="72" t="str">
        <f>'3 Planning (Action Plan)'!$E$64</f>
        <v>Top management shall lead and demonstrate its commitment to the development, implementation, continuous improvement, and evaluation of the maturity of its PSMS by:
h) communicating commitment to the PSMS with internal and external stakeholders</v>
      </c>
      <c r="D9" s="70" t="s">
        <v>188</v>
      </c>
      <c r="E9" s="70" t="s">
        <v>546</v>
      </c>
      <c r="F9" s="66" t="s">
        <v>195</v>
      </c>
      <c r="G9" s="72" t="s">
        <v>194</v>
      </c>
      <c r="H9" s="74"/>
    </row>
    <row r="10" spans="1:20" ht="204.75" x14ac:dyDescent="0.25">
      <c r="A10" s="64" t="s">
        <v>61</v>
      </c>
      <c r="B10" s="65" t="s">
        <v>6</v>
      </c>
      <c r="C10" s="66" t="str">
        <f>'3 Planning (Action Plan)'!$E$67</f>
        <v>Top management shall lead and demonstrate its commitment to the development, implementation, continuous improvement, and evaluation of the maturity of its PSMS by:
k) promoting engagement and leadership at all levels of the organization</v>
      </c>
      <c r="D10" s="70" t="s">
        <v>184</v>
      </c>
      <c r="E10" s="70" t="s">
        <v>544</v>
      </c>
      <c r="F10" s="68" t="s">
        <v>438</v>
      </c>
      <c r="G10" s="68" t="s">
        <v>437</v>
      </c>
      <c r="H10" s="71"/>
    </row>
    <row r="11" spans="1:20" ht="110.25" x14ac:dyDescent="0.25">
      <c r="A11" s="64" t="s">
        <v>61</v>
      </c>
      <c r="B11" s="65" t="s">
        <v>7</v>
      </c>
      <c r="C11" s="66" t="str">
        <f>'3 Planning (Action Plan)'!$E$70</f>
        <v>Top management shall lead and demonstrate its commitment to the development, implementation, continuous improvement, and evaluation of the maturity of its PSMS by:
l) promoting an environment of mutual trust</v>
      </c>
      <c r="D11" s="70" t="s">
        <v>435</v>
      </c>
      <c r="E11" s="70" t="s">
        <v>543</v>
      </c>
      <c r="F11" s="68" t="s">
        <v>566</v>
      </c>
      <c r="G11" s="68" t="s">
        <v>567</v>
      </c>
      <c r="H11" s="71"/>
    </row>
    <row r="12" spans="1:20" ht="141.75" x14ac:dyDescent="0.25">
      <c r="A12" s="64" t="s">
        <v>61</v>
      </c>
      <c r="B12" s="65" t="s">
        <v>8</v>
      </c>
      <c r="C12" s="72" t="str">
        <f>'3 Planning (Action Plan)'!$E$12</f>
        <v>Management, supported by top management, shall: 
b) ensure there is a clear connection between objectives and day-to-day work activities, including those needed to meet the requirements of this document</v>
      </c>
      <c r="D12" s="70" t="s">
        <v>433</v>
      </c>
      <c r="E12" s="70" t="s">
        <v>182</v>
      </c>
      <c r="F12" s="66" t="s">
        <v>193</v>
      </c>
      <c r="G12" s="66" t="s">
        <v>192</v>
      </c>
      <c r="H12" s="73"/>
    </row>
    <row r="13" spans="1:20" ht="126" x14ac:dyDescent="0.25">
      <c r="A13" s="64" t="s">
        <v>61</v>
      </c>
      <c r="B13" s="65" t="s">
        <v>62</v>
      </c>
      <c r="C13" s="66" t="str">
        <f>'3 Planning (Action Plan)'!$E$92</f>
        <v>Management, supported by top management, shall: 
c) assess, evaluate, and continually improve the safety culture</v>
      </c>
      <c r="D13" s="70" t="s">
        <v>181</v>
      </c>
      <c r="E13" s="70" t="s">
        <v>545</v>
      </c>
      <c r="F13" s="68" t="s">
        <v>431</v>
      </c>
      <c r="G13" s="68" t="s">
        <v>568</v>
      </c>
      <c r="H13" s="71"/>
    </row>
    <row r="14" spans="1:20" ht="148.5" customHeight="1" x14ac:dyDescent="0.25">
      <c r="A14" s="64" t="s">
        <v>61</v>
      </c>
      <c r="B14" s="65" t="s">
        <v>63</v>
      </c>
      <c r="C14" s="66" t="str">
        <f>'3 Planning (Action Plan)'!$E$15</f>
        <v>Management, supported by top management, shall: 
d) ensure that risk management occurs routinely by establishing intentional actions designed to assure compliance, and reveal and manage risk</v>
      </c>
      <c r="D14" s="70" t="s">
        <v>429</v>
      </c>
      <c r="E14" s="70" t="s">
        <v>180</v>
      </c>
      <c r="F14" s="68" t="s">
        <v>428</v>
      </c>
      <c r="G14" s="68" t="s">
        <v>191</v>
      </c>
      <c r="H14" s="71"/>
    </row>
    <row r="15" spans="1:20" ht="156.75" customHeight="1" x14ac:dyDescent="0.25">
      <c r="A15" s="64" t="s">
        <v>61</v>
      </c>
      <c r="B15" s="65" t="s">
        <v>64</v>
      </c>
      <c r="C15" s="66" t="str">
        <f>'3 Planning (Action Plan)'!$E$18</f>
        <v>Management, supported by top management, shall: 
e) develop, implement, and continuously improve processes that apply resources to planned work and emerging risks throughout the year</v>
      </c>
      <c r="D15" s="70" t="s">
        <v>426</v>
      </c>
      <c r="E15" s="70" t="s">
        <v>542</v>
      </c>
      <c r="F15" s="68" t="s">
        <v>425</v>
      </c>
      <c r="G15" s="68" t="s">
        <v>190</v>
      </c>
      <c r="H15" s="71"/>
    </row>
    <row r="16" spans="1:20" ht="110.25" x14ac:dyDescent="0.25">
      <c r="A16" s="64" t="s">
        <v>61</v>
      </c>
      <c r="B16" s="65" t="s">
        <v>65</v>
      </c>
      <c r="C16" s="66" t="str">
        <f>'3 Planning (Action Plan)'!$E$21</f>
        <v>Management, supported by top management, shall: 
f) identify, seek, and allocate resources sufficient for safe, environmentally sound, reliable, and efficient operations</v>
      </c>
      <c r="D16" s="70" t="s">
        <v>423</v>
      </c>
      <c r="E16" s="70" t="s">
        <v>179</v>
      </c>
      <c r="F16" s="68" t="s">
        <v>189</v>
      </c>
      <c r="G16" s="68" t="s">
        <v>422</v>
      </c>
      <c r="H16" s="71"/>
    </row>
    <row r="17" spans="1:9" ht="204.75" x14ac:dyDescent="0.25">
      <c r="A17" s="64" t="s">
        <v>61</v>
      </c>
      <c r="B17" s="65" t="s">
        <v>66</v>
      </c>
      <c r="C17" s="66" t="str">
        <f>'3 Planning (Action Plan)'!$E$24</f>
        <v>Management, supported by top management, shall: 
h) ensure that relevant data, results, findings, and lessons learned are shared and integrated among appropriate operator and contractor processes to the extent necessary to execute the requirements defined</v>
      </c>
      <c r="D17" s="70" t="s">
        <v>420</v>
      </c>
      <c r="E17" s="70" t="s">
        <v>626</v>
      </c>
      <c r="F17" s="68" t="s">
        <v>419</v>
      </c>
      <c r="G17" s="68" t="s">
        <v>418</v>
      </c>
      <c r="H17" s="71"/>
    </row>
    <row r="18" spans="1:9" ht="94.5" x14ac:dyDescent="0.25">
      <c r="A18" s="64" t="s">
        <v>61</v>
      </c>
      <c r="B18" s="65" t="s">
        <v>9</v>
      </c>
      <c r="C18" s="72" t="str">
        <f>'3 Planning (Action Plan)'!$E$27</f>
        <v>Management, supported by top management, shall: 
i) identify personnel responsible for PSMS elements, supporting initiatives, and oversight</v>
      </c>
      <c r="D18" s="67" t="s">
        <v>417</v>
      </c>
      <c r="E18" s="70" t="s">
        <v>178</v>
      </c>
      <c r="F18" s="66" t="s">
        <v>187</v>
      </c>
      <c r="G18" s="66" t="s">
        <v>186</v>
      </c>
      <c r="H18" s="73"/>
    </row>
    <row r="19" spans="1:9" ht="126" x14ac:dyDescent="0.25">
      <c r="A19" s="64" t="s">
        <v>61</v>
      </c>
      <c r="B19" s="65" t="s">
        <v>10</v>
      </c>
      <c r="C19" s="66" t="str">
        <f>'3 Planning (Action Plan)'!$E$114</f>
        <v>Management, supported by top management, shall: 
k) develop and implement processes, including training, to ensure employees attain appropriate levels of competence to fulfill their responsibilities and execute all aspects of the PSMS.</v>
      </c>
      <c r="D19" s="70" t="s">
        <v>414</v>
      </c>
      <c r="E19" s="70" t="s">
        <v>177</v>
      </c>
      <c r="F19" s="68" t="s">
        <v>416</v>
      </c>
      <c r="G19" s="68" t="s">
        <v>185</v>
      </c>
      <c r="H19" s="71"/>
    </row>
    <row r="20" spans="1:9" ht="204.75" x14ac:dyDescent="0.25">
      <c r="A20" s="64" t="s">
        <v>61</v>
      </c>
      <c r="B20" s="65" t="s">
        <v>67</v>
      </c>
      <c r="C20" s="66" t="str">
        <f>'3 Planning (Action Plan)'!$E$133</f>
        <v>Employees supported by management and top management shall: 
a) follow the procedures set forth by the organization</v>
      </c>
      <c r="D20" s="70" t="s">
        <v>414</v>
      </c>
      <c r="E20" s="70" t="s">
        <v>176</v>
      </c>
      <c r="F20" s="68" t="s">
        <v>569</v>
      </c>
      <c r="G20" s="68" t="s">
        <v>413</v>
      </c>
      <c r="H20" s="71"/>
    </row>
    <row r="21" spans="1:9" ht="173.25" x14ac:dyDescent="0.25">
      <c r="A21" s="64" t="s">
        <v>61</v>
      </c>
      <c r="B21" s="65" t="s">
        <v>11</v>
      </c>
      <c r="C21" s="66" t="str">
        <f>'3 Planning (Action Plan)'!$E$168</f>
        <v>Employees supported by management and top management shall: 
b) identify and reveal risks to management</v>
      </c>
      <c r="D21" s="70" t="s">
        <v>173</v>
      </c>
      <c r="E21" s="70" t="s">
        <v>412</v>
      </c>
      <c r="F21" s="68" t="s">
        <v>411</v>
      </c>
      <c r="G21" s="68" t="s">
        <v>410</v>
      </c>
      <c r="H21" s="71"/>
    </row>
    <row r="22" spans="1:9" ht="110.25" x14ac:dyDescent="0.25">
      <c r="A22" s="64" t="s">
        <v>61</v>
      </c>
      <c r="B22" s="65" t="s">
        <v>13</v>
      </c>
      <c r="C22" s="66" t="str">
        <f>'3 Planning (Action Plan)'!$E$171</f>
        <v>Employees supported by management and top management shall: 
c) identify improvements to safety processes and procedures, considering fellow employees, contract personnel, and the public when addressing an abnormal condition or nonconforming process or procedure</v>
      </c>
      <c r="D22" s="70" t="s">
        <v>172</v>
      </c>
      <c r="E22" s="70" t="s">
        <v>171</v>
      </c>
      <c r="F22" s="68" t="s">
        <v>183</v>
      </c>
      <c r="G22" s="68" t="s">
        <v>408</v>
      </c>
      <c r="H22" s="71"/>
    </row>
    <row r="23" spans="1:9" ht="126" x14ac:dyDescent="0.25">
      <c r="A23" s="64" t="s">
        <v>61</v>
      </c>
      <c r="B23" s="65" t="s">
        <v>14</v>
      </c>
      <c r="C23" s="66" t="str">
        <f>'3 Planning (Action Plan)'!$E$136</f>
        <v>Employees supported by management and top management shall: 
d) be mindful of cascading failures early on and take action to prevent a catastrophic event.</v>
      </c>
      <c r="D23" s="70" t="s">
        <v>170</v>
      </c>
      <c r="E23" s="70" t="s">
        <v>169</v>
      </c>
      <c r="F23" s="68" t="s">
        <v>407</v>
      </c>
      <c r="G23" s="68" t="s">
        <v>406</v>
      </c>
      <c r="H23" s="71"/>
    </row>
    <row r="24" spans="1:9" ht="110.25" x14ac:dyDescent="0.25">
      <c r="A24" s="64" t="s">
        <v>61</v>
      </c>
      <c r="B24" s="65" t="s">
        <v>16</v>
      </c>
      <c r="C24" s="66" t="str">
        <f>'3 Planning (Action Plan)'!$E$139</f>
        <v>Top management shall ensure routine processes are in place to foster deliberate communication, risk reduction, and continuous improvement.  The processes include the following:
(a) Resource allocation - identify and review assets, systems, and other resources needed to operate in a safe, environmentally sound, and efficient manner</v>
      </c>
      <c r="D24" s="70" t="s">
        <v>163</v>
      </c>
      <c r="E24" s="70" t="s">
        <v>162</v>
      </c>
      <c r="F24" s="68" t="s">
        <v>404</v>
      </c>
      <c r="G24" s="68" t="s">
        <v>403</v>
      </c>
      <c r="H24" s="71"/>
    </row>
    <row r="25" spans="1:9" ht="94.5" x14ac:dyDescent="0.25">
      <c r="A25" s="64" t="s">
        <v>61</v>
      </c>
      <c r="B25" s="65" t="s">
        <v>17</v>
      </c>
      <c r="C25" s="66" t="str">
        <f>'3 Planning (Action Plan)'!$E$30</f>
        <v>Top management shall ensure routine processes are in place to foster deliberate communication, risk reduction, and continuous improvement.  The processes include the following:
(b) Review the PSMS and whether improvements should be made</v>
      </c>
      <c r="D25" s="70" t="s">
        <v>161</v>
      </c>
      <c r="E25" s="70" t="s">
        <v>160</v>
      </c>
      <c r="F25" s="68" t="s">
        <v>401</v>
      </c>
      <c r="G25" s="68" t="s">
        <v>400</v>
      </c>
      <c r="H25" s="71"/>
    </row>
    <row r="26" spans="1:9" ht="110.25" x14ac:dyDescent="0.25">
      <c r="A26" s="64" t="s">
        <v>61</v>
      </c>
      <c r="B26" s="65" t="s">
        <v>26</v>
      </c>
      <c r="C26" s="66" t="str">
        <f>'3 Planning (Action Plan)'!$E$33</f>
        <v>Top management shall ensure routine processes are in place to foster deliberate communication, risk reduction, and continuous improvement.  The processes include the following:
(h) Review processes and progress to reduce risk, including communicating incident investigation findings and lessons learned</v>
      </c>
      <c r="D26" s="70" t="s">
        <v>398</v>
      </c>
      <c r="E26" s="70" t="s">
        <v>157</v>
      </c>
      <c r="F26" s="68" t="s">
        <v>628</v>
      </c>
      <c r="G26" s="68" t="s">
        <v>395</v>
      </c>
      <c r="H26" s="71"/>
    </row>
    <row r="27" spans="1:9" ht="78.75" x14ac:dyDescent="0.25">
      <c r="A27" s="64">
        <v>5</v>
      </c>
      <c r="B27" s="65" t="s">
        <v>26</v>
      </c>
      <c r="C27" s="66" t="str">
        <f>'3 Planning (Action Plan)'!$E$36</f>
        <v>Top management shall ensure routine processes are in place to foster deliberate communication, risk reduction, and continuous improvement.  The processes include the following:
(h) Efficiency and productivity enhancements</v>
      </c>
      <c r="D27" s="66" t="s">
        <v>156</v>
      </c>
      <c r="E27" s="70" t="s">
        <v>155</v>
      </c>
      <c r="F27" s="66" t="s">
        <v>629</v>
      </c>
      <c r="G27" s="66" t="s">
        <v>395</v>
      </c>
      <c r="H27" s="73"/>
    </row>
    <row r="28" spans="1:9" ht="94.5" x14ac:dyDescent="0.25">
      <c r="A28" s="64">
        <v>5</v>
      </c>
      <c r="B28" s="65" t="s">
        <v>26</v>
      </c>
      <c r="C28" s="66" t="str">
        <f>'3 Planning (Action Plan)'!$E$39</f>
        <v>Top management shall ensure routine processes are in place to foster deliberate communication, risk reduction, and continuous improvement.  The processes include the following:
(h) Progress on employee and contractor safety programs</v>
      </c>
      <c r="D28" s="70" t="s">
        <v>154</v>
      </c>
      <c r="E28" s="70" t="s">
        <v>153</v>
      </c>
      <c r="F28" s="66" t="s">
        <v>630</v>
      </c>
      <c r="G28" s="66" t="s">
        <v>395</v>
      </c>
      <c r="H28" s="73"/>
    </row>
    <row r="29" spans="1:9" ht="78.75" x14ac:dyDescent="0.25">
      <c r="A29" s="64" t="s">
        <v>68</v>
      </c>
      <c r="B29" s="64" t="s">
        <v>69</v>
      </c>
      <c r="C29" s="70" t="str">
        <f>'3 Planning (Action Plan)'!$E$73</f>
        <v>Stakeholder engagement plans shall identify specific objectives and the personnel responsible for sharing and receiving information</v>
      </c>
      <c r="D29" s="70" t="s">
        <v>393</v>
      </c>
      <c r="E29" s="70" t="s">
        <v>152</v>
      </c>
      <c r="F29" s="75" t="s">
        <v>392</v>
      </c>
      <c r="G29" s="75" t="s">
        <v>570</v>
      </c>
      <c r="H29" s="76"/>
      <c r="I29" s="13"/>
    </row>
    <row r="30" spans="1:9" ht="78.75" x14ac:dyDescent="0.25">
      <c r="A30" s="64">
        <v>6</v>
      </c>
      <c r="B30" s="65">
        <v>6.1</v>
      </c>
      <c r="C30" s="66" t="str">
        <f>'3 Planning (Action Plan)'!$E$76</f>
        <v>The operator shall identify the types of information to be shared and how it is valuable in improving pipeline safety.</v>
      </c>
      <c r="D30" s="70" t="s">
        <v>151</v>
      </c>
      <c r="E30" s="70" t="s">
        <v>150</v>
      </c>
      <c r="F30" s="66" t="s">
        <v>574</v>
      </c>
      <c r="G30" s="66" t="s">
        <v>571</v>
      </c>
      <c r="H30" s="73"/>
    </row>
    <row r="31" spans="1:9" ht="141.75" x14ac:dyDescent="0.25">
      <c r="A31" s="64">
        <v>6</v>
      </c>
      <c r="B31" s="65">
        <v>6.2</v>
      </c>
      <c r="C31" s="66" t="str">
        <f>'3 Planning (Action Plan)'!$E$79</f>
        <v>The pipeline operator shall establish processes to communicate the importance of meeting requirements of the PSMS to appropriate functions within the organization.</v>
      </c>
      <c r="D31" s="70" t="s">
        <v>149</v>
      </c>
      <c r="E31" s="70" t="s">
        <v>148</v>
      </c>
      <c r="F31" s="77" t="s">
        <v>389</v>
      </c>
      <c r="G31" s="66" t="s">
        <v>388</v>
      </c>
      <c r="H31" s="73"/>
    </row>
    <row r="32" spans="1:9" ht="177" customHeight="1" x14ac:dyDescent="0.25">
      <c r="A32" s="64" t="s">
        <v>68</v>
      </c>
      <c r="B32" s="65" t="s">
        <v>71</v>
      </c>
      <c r="C32" s="66" t="str">
        <f>'3 Planning (Action Plan)'!$E$174</f>
        <v>The pipeline operator shall maintain a process for employees and contractor personnel to raise concerns to management and make recommendations for improvements in risk identification, prevention, and mitigation.</v>
      </c>
      <c r="D32" s="68" t="s">
        <v>617</v>
      </c>
      <c r="E32" s="70" t="s">
        <v>625</v>
      </c>
      <c r="F32" s="68" t="s">
        <v>384</v>
      </c>
      <c r="G32" s="68" t="s">
        <v>383</v>
      </c>
      <c r="H32" s="71"/>
    </row>
    <row r="33" spans="1:9" ht="94.5" x14ac:dyDescent="0.25">
      <c r="A33" s="64" t="s">
        <v>68</v>
      </c>
      <c r="B33" s="64" t="s">
        <v>70</v>
      </c>
      <c r="C33" s="70" t="str">
        <f>'3 Planning (Action Plan)'!$E$82</f>
        <v>Employees and contractors shall understand the policies, goals, objectives, and procedures pertinent to their work that are driven by the PSMS.</v>
      </c>
      <c r="D33" s="70" t="s">
        <v>572</v>
      </c>
      <c r="E33" s="70" t="s">
        <v>147</v>
      </c>
      <c r="F33" s="75" t="s">
        <v>387</v>
      </c>
      <c r="G33" s="75" t="s">
        <v>386</v>
      </c>
      <c r="H33" s="76"/>
      <c r="I33" s="13"/>
    </row>
    <row r="34" spans="1:9" ht="94.5" x14ac:dyDescent="0.25">
      <c r="A34" s="64">
        <v>6</v>
      </c>
      <c r="B34" s="65">
        <v>6.2</v>
      </c>
      <c r="C34" s="70" t="str">
        <f>'3 Planning (Action Plan)'!$E$95</f>
        <v>Management shall promote an environment encouraging two-way communication.</v>
      </c>
      <c r="D34" s="70" t="s">
        <v>618</v>
      </c>
      <c r="E34" s="70" t="s">
        <v>382</v>
      </c>
      <c r="F34" s="68" t="s">
        <v>175</v>
      </c>
      <c r="G34" s="68" t="s">
        <v>174</v>
      </c>
      <c r="H34" s="71"/>
      <c r="I34" s="23"/>
    </row>
    <row r="35" spans="1:9" ht="110.25" x14ac:dyDescent="0.25">
      <c r="A35" s="64" t="s">
        <v>72</v>
      </c>
      <c r="B35" s="65" t="s">
        <v>73</v>
      </c>
      <c r="C35" s="66" t="str">
        <f>'3 Planning (Action Plan)'!$E$155</f>
        <v>Incident data, including cause of incidents, shall be included as appropriate [in risk management].</v>
      </c>
      <c r="D35" s="66" t="s">
        <v>380</v>
      </c>
      <c r="E35" s="66" t="s">
        <v>379</v>
      </c>
      <c r="F35" s="68" t="s">
        <v>378</v>
      </c>
      <c r="G35" s="68" t="s">
        <v>377</v>
      </c>
      <c r="H35" s="71"/>
    </row>
    <row r="36" spans="1:9" ht="78.75" x14ac:dyDescent="0.25">
      <c r="A36" s="64" t="s">
        <v>72</v>
      </c>
      <c r="B36" s="65" t="s">
        <v>18</v>
      </c>
      <c r="C36" s="66" t="str">
        <f>'3 Planning (Action Plan)'!$E$42</f>
        <v>Information to consider [in risk prevention and mitigation] shall include, at a minimum: 
a) learnings from internal and external events;</v>
      </c>
      <c r="D36" s="66" t="s">
        <v>375</v>
      </c>
      <c r="E36" s="66" t="s">
        <v>374</v>
      </c>
      <c r="F36" s="78" t="s">
        <v>373</v>
      </c>
      <c r="G36" s="68" t="s">
        <v>372</v>
      </c>
      <c r="H36" s="71"/>
    </row>
    <row r="37" spans="1:9" ht="63" x14ac:dyDescent="0.25">
      <c r="A37" s="64" t="s">
        <v>72</v>
      </c>
      <c r="B37" s="65" t="s">
        <v>19</v>
      </c>
      <c r="C37" s="66" t="str">
        <f>'3 Planning (Action Plan)'!$E$142</f>
        <v>Information to consider [in risk prevention and mitigation] shall include, at a minimum: 
b) review of equipment operability, including control systems and materials;</v>
      </c>
      <c r="D37" s="66" t="s">
        <v>370</v>
      </c>
      <c r="E37" s="66" t="s">
        <v>369</v>
      </c>
      <c r="F37" s="68" t="s">
        <v>168</v>
      </c>
      <c r="G37" s="68" t="s">
        <v>368</v>
      </c>
      <c r="H37" s="71"/>
    </row>
    <row r="38" spans="1:9" ht="110.25" x14ac:dyDescent="0.25">
      <c r="A38" s="64" t="s">
        <v>72</v>
      </c>
      <c r="B38" s="65" t="s">
        <v>20</v>
      </c>
      <c r="C38" s="66" t="str">
        <f>'3 Planning (Action Plan)'!$E$145</f>
        <v>Information to consider [in risk prevention and mitigation] shall include, at a minimum: 
c) review of procedures, authorities, responsibilities, and accountabilities</v>
      </c>
      <c r="D38" s="66" t="s">
        <v>366</v>
      </c>
      <c r="E38" s="66" t="s">
        <v>365</v>
      </c>
      <c r="F38" s="68" t="s">
        <v>167</v>
      </c>
      <c r="G38" s="68" t="s">
        <v>364</v>
      </c>
      <c r="H38" s="71"/>
    </row>
    <row r="39" spans="1:9" ht="63" x14ac:dyDescent="0.25">
      <c r="A39" s="64" t="s">
        <v>72</v>
      </c>
      <c r="B39" s="64" t="s">
        <v>21</v>
      </c>
      <c r="C39" s="66" t="str">
        <f>'3 Planning (Action Plan)'!$E$117</f>
        <v>Information to consider [in risk prevention and mitigation] shall include, at a minimum: 
d) review of training, drills, and scenario development</v>
      </c>
      <c r="D39" s="70" t="s">
        <v>362</v>
      </c>
      <c r="E39" s="66" t="s">
        <v>146</v>
      </c>
      <c r="F39" s="68" t="s">
        <v>166</v>
      </c>
      <c r="G39" s="68" t="s">
        <v>361</v>
      </c>
      <c r="H39" s="71"/>
    </row>
    <row r="40" spans="1:9" ht="189" x14ac:dyDescent="0.25">
      <c r="A40" s="64" t="s">
        <v>74</v>
      </c>
      <c r="B40" s="65" t="s">
        <v>75</v>
      </c>
      <c r="C40" s="66" t="str">
        <f>'3 Planning (Action Plan)'!$E$148</f>
        <v>In cases where an employee believes that following a procedure will cause an unsafe condition, he/she shall have authority to stop work and seek permission to deviate.</v>
      </c>
      <c r="D40" s="66" t="s">
        <v>619</v>
      </c>
      <c r="E40" s="66" t="s">
        <v>624</v>
      </c>
      <c r="F40" s="68" t="s">
        <v>165</v>
      </c>
      <c r="G40" s="68" t="s">
        <v>164</v>
      </c>
      <c r="H40" s="71"/>
    </row>
    <row r="41" spans="1:9" ht="94.5" x14ac:dyDescent="0.25">
      <c r="A41" s="64" t="s">
        <v>74</v>
      </c>
      <c r="B41" s="65" t="s">
        <v>76</v>
      </c>
      <c r="C41" s="66" t="str">
        <f>'3 Planning (Action Plan)'!$E$151</f>
        <v>Pipeline operating personnel shall follow written procedures.</v>
      </c>
      <c r="D41" s="66" t="s">
        <v>359</v>
      </c>
      <c r="E41" s="66" t="s">
        <v>358</v>
      </c>
      <c r="F41" s="68" t="s">
        <v>357</v>
      </c>
      <c r="G41" s="68" t="s">
        <v>356</v>
      </c>
      <c r="H41" s="71"/>
    </row>
    <row r="42" spans="1:9" ht="126" x14ac:dyDescent="0.25">
      <c r="A42" s="64" t="s">
        <v>74</v>
      </c>
      <c r="B42" s="65" t="s">
        <v>77</v>
      </c>
      <c r="C42" s="66" t="str">
        <f>'3 Planning (Action Plan)'!$E$98</f>
        <v>Pipeline operating personnel shall have responsibility and authority to raise concerns through designated processes.</v>
      </c>
      <c r="D42" s="66" t="s">
        <v>353</v>
      </c>
      <c r="E42" s="66" t="s">
        <v>352</v>
      </c>
      <c r="F42" s="68" t="s">
        <v>351</v>
      </c>
      <c r="G42" s="68" t="s">
        <v>350</v>
      </c>
      <c r="H42" s="71"/>
    </row>
    <row r="43" spans="1:9" ht="126" x14ac:dyDescent="0.25">
      <c r="A43" s="64" t="s">
        <v>74</v>
      </c>
      <c r="B43" s="65" t="s">
        <v>78</v>
      </c>
      <c r="C43" s="66" t="str">
        <f>'3 Planning (Action Plan)'!$E$45</f>
        <v>For each MOC the pipeline operator shall identify the potential risks associated with the change and any required approvals prior to the introduction of such changes.</v>
      </c>
      <c r="D43" s="66" t="s">
        <v>620</v>
      </c>
      <c r="E43" s="66" t="s">
        <v>348</v>
      </c>
      <c r="F43" s="68" t="s">
        <v>347</v>
      </c>
      <c r="G43" s="68" t="s">
        <v>346</v>
      </c>
      <c r="H43" s="71"/>
    </row>
    <row r="44" spans="1:9" ht="110.25" x14ac:dyDescent="0.25">
      <c r="A44" s="64" t="s">
        <v>74</v>
      </c>
      <c r="B44" s="65" t="s">
        <v>79</v>
      </c>
      <c r="C44" s="66" t="str">
        <f>'3 Planning (Action Plan)'!$E$48</f>
        <v>When a pipeline operator elects to outsource activities on the pipeline affected by the PSMS, it shall define and document the process for: 
c) incorporating lessons learned into the operator’s operations</v>
      </c>
      <c r="D44" s="66" t="s">
        <v>342</v>
      </c>
      <c r="E44" s="66" t="s">
        <v>345</v>
      </c>
      <c r="F44" s="79" t="s">
        <v>344</v>
      </c>
      <c r="G44" s="79" t="s">
        <v>343</v>
      </c>
      <c r="H44" s="80"/>
    </row>
    <row r="45" spans="1:9" ht="69" customHeight="1" x14ac:dyDescent="0.25">
      <c r="A45" s="64" t="s">
        <v>74</v>
      </c>
      <c r="B45" s="64" t="s">
        <v>80</v>
      </c>
      <c r="C45" s="66" t="str">
        <f>'3 Planning (Action Plan)'!$E$51</f>
        <v>When a pipeline operator elects to outsource activities on the pipeline affected by the PSMS, it shall define and document the process for: 
e) evaluating contractor safety performance</v>
      </c>
      <c r="D45" s="66" t="s">
        <v>342</v>
      </c>
      <c r="E45" s="66" t="s">
        <v>341</v>
      </c>
      <c r="F45" s="79" t="s">
        <v>340</v>
      </c>
      <c r="G45" s="79" t="s">
        <v>339</v>
      </c>
      <c r="H45" s="80"/>
    </row>
    <row r="46" spans="1:9" ht="126" x14ac:dyDescent="0.25">
      <c r="A46" s="64" t="s">
        <v>81</v>
      </c>
      <c r="B46" s="65" t="s">
        <v>22</v>
      </c>
      <c r="C46" s="66" t="str">
        <f>'3 Planning (Action Plan)'!$E$158</f>
        <v>The investigation of an incident or near-miss shall include the following: 
a) identification of the cause(s) of the incident and any contributing factors, including consideration of potential consequences</v>
      </c>
      <c r="D46" s="66" t="s">
        <v>337</v>
      </c>
      <c r="E46" s="66" t="s">
        <v>623</v>
      </c>
      <c r="F46" s="68" t="s">
        <v>159</v>
      </c>
      <c r="G46" s="68" t="s">
        <v>336</v>
      </c>
      <c r="H46" s="71"/>
    </row>
    <row r="47" spans="1:9" ht="47.25" x14ac:dyDescent="0.25">
      <c r="A47" s="64" t="s">
        <v>81</v>
      </c>
      <c r="B47" s="65" t="s">
        <v>23</v>
      </c>
      <c r="C47" s="66" t="str">
        <f>'3 Planning (Action Plan)'!$E$161</f>
        <v>The investigation of an incident or near-miss shall include the following:
b) investigation findings and lessons learned;</v>
      </c>
      <c r="D47" s="66" t="s">
        <v>334</v>
      </c>
      <c r="E47" s="66" t="s">
        <v>333</v>
      </c>
      <c r="F47" s="68" t="s">
        <v>158</v>
      </c>
      <c r="G47" s="68" t="s">
        <v>332</v>
      </c>
      <c r="H47" s="71"/>
    </row>
    <row r="48" spans="1:9" ht="94.5" x14ac:dyDescent="0.25">
      <c r="A48" s="64" t="s">
        <v>81</v>
      </c>
      <c r="B48" s="65" t="s">
        <v>82</v>
      </c>
      <c r="C48" s="66" t="str">
        <f>'3 Planning (Action Plan)'!$E$164</f>
        <v>The investigation of an incident or near-miss shall include the following:
d) recommendations for pipeline safety performance improvement, including changes to processes and procedures that are identified as a result of the investigation</v>
      </c>
      <c r="D48" s="66" t="s">
        <v>330</v>
      </c>
      <c r="E48" s="66" t="s">
        <v>329</v>
      </c>
      <c r="F48" s="68" t="s">
        <v>328</v>
      </c>
      <c r="G48" s="68" t="s">
        <v>327</v>
      </c>
      <c r="H48" s="71"/>
    </row>
    <row r="49" spans="1:20" ht="110.25" x14ac:dyDescent="0.25">
      <c r="A49" s="64" t="s">
        <v>81</v>
      </c>
      <c r="B49" s="65" t="s">
        <v>24</v>
      </c>
      <c r="C49" s="66" t="str">
        <f>'3 Planning (Action Plan)'!$E$177</f>
        <v>The investigation of an incident or near-miss shall include the following: 
e) recommendations for transferring lessons learned from the investigation to the risk assessment and control processes, including a review of the consequence and likelihood of failures</v>
      </c>
      <c r="D49" s="66" t="s">
        <v>325</v>
      </c>
      <c r="E49" s="66" t="s">
        <v>324</v>
      </c>
      <c r="F49" s="68" t="s">
        <v>631</v>
      </c>
      <c r="G49" s="68" t="s">
        <v>323</v>
      </c>
      <c r="H49" s="71"/>
    </row>
    <row r="50" spans="1:20" ht="99.75" customHeight="1" x14ac:dyDescent="0.25">
      <c r="A50" s="81" t="s">
        <v>83</v>
      </c>
      <c r="B50" s="82" t="s">
        <v>85</v>
      </c>
      <c r="C50" s="66" t="str">
        <f>'3 Planning (Action Plan)'!$E$54</f>
        <v>Evaluations shall review processes and procedures and the maturity of their implementation.</v>
      </c>
      <c r="D50" s="66" t="s">
        <v>317</v>
      </c>
      <c r="E50" s="66" t="s">
        <v>316</v>
      </c>
      <c r="F50" s="68" t="s">
        <v>315</v>
      </c>
      <c r="G50" s="68" t="s">
        <v>314</v>
      </c>
      <c r="H50" s="71"/>
    </row>
    <row r="51" spans="1:20" ht="141.75" x14ac:dyDescent="0.25">
      <c r="A51" s="81" t="s">
        <v>83</v>
      </c>
      <c r="B51" s="82" t="s">
        <v>84</v>
      </c>
      <c r="C51" s="66" t="str">
        <f>'3 Planning (Action Plan)'!$E$101</f>
        <v>Operators shall assure they evaluate their safety culture.</v>
      </c>
      <c r="D51" s="66" t="s">
        <v>541</v>
      </c>
      <c r="E51" s="66" t="s">
        <v>321</v>
      </c>
      <c r="F51" s="79" t="s">
        <v>320</v>
      </c>
      <c r="G51" s="68" t="s">
        <v>319</v>
      </c>
      <c r="H51" s="71"/>
    </row>
    <row r="52" spans="1:20" ht="90" customHeight="1" x14ac:dyDescent="0.25">
      <c r="A52" s="81" t="s">
        <v>83</v>
      </c>
      <c r="B52" s="82" t="s">
        <v>86</v>
      </c>
      <c r="C52" s="66" t="str">
        <f>'3 Planning (Action Plan)'!$E$104</f>
        <v>The pipeline operator shall establish methods to evaluate the safety culture of its organization.</v>
      </c>
      <c r="D52" s="66" t="s">
        <v>312</v>
      </c>
      <c r="E52" s="66" t="s">
        <v>311</v>
      </c>
      <c r="F52" s="79" t="s">
        <v>310</v>
      </c>
      <c r="G52" s="68" t="s">
        <v>309</v>
      </c>
      <c r="H52" s="71"/>
    </row>
    <row r="53" spans="1:20" ht="94.5" customHeight="1" x14ac:dyDescent="0.25">
      <c r="A53" s="81" t="s">
        <v>83</v>
      </c>
      <c r="B53" s="82" t="s">
        <v>87</v>
      </c>
      <c r="C53" s="66" t="str">
        <f>'3 Planning (Action Plan)'!$E$107</f>
        <v>Operators shall assess their safety culture using methods that assess employee perception of the safety culture</v>
      </c>
      <c r="D53" s="66" t="s">
        <v>307</v>
      </c>
      <c r="E53" s="66" t="s">
        <v>306</v>
      </c>
      <c r="F53" s="68" t="s">
        <v>305</v>
      </c>
      <c r="G53" s="68" t="s">
        <v>304</v>
      </c>
      <c r="H53" s="71"/>
    </row>
    <row r="54" spans="1:20" s="13" customFormat="1" ht="141.75" x14ac:dyDescent="0.25">
      <c r="A54" s="81" t="s">
        <v>83</v>
      </c>
      <c r="B54" s="81" t="s">
        <v>88</v>
      </c>
      <c r="C54" s="66" t="str">
        <f>'3 Planning (Action Plan)'!$E$110</f>
        <v>Management shall review the results and findings of perception assessments, observations and audits and define how to improve application of the supporting attributes.</v>
      </c>
      <c r="D54" s="66" t="s">
        <v>621</v>
      </c>
      <c r="E54" s="66" t="s">
        <v>302</v>
      </c>
      <c r="F54" s="75" t="s">
        <v>301</v>
      </c>
      <c r="G54" s="68" t="s">
        <v>300</v>
      </c>
      <c r="H54" s="71"/>
      <c r="I54" s="20"/>
      <c r="J54" s="20"/>
      <c r="K54" s="20"/>
      <c r="L54" s="20"/>
      <c r="M54" s="20"/>
      <c r="N54" s="20"/>
      <c r="O54" s="20"/>
      <c r="P54" s="20"/>
      <c r="Q54" s="20"/>
      <c r="R54" s="20"/>
      <c r="S54" s="20"/>
      <c r="T54" s="20"/>
    </row>
    <row r="55" spans="1:20" ht="78.75" x14ac:dyDescent="0.25">
      <c r="A55" s="64" t="s">
        <v>28</v>
      </c>
      <c r="B55" s="82" t="s">
        <v>89</v>
      </c>
      <c r="C55" s="66" t="str">
        <f>'3 Planning (Action Plan)'!$E$57</f>
        <v>Where contractors are used to support the PSMS the pipeline operator shall assure that they have the requisite competence.</v>
      </c>
      <c r="D55" s="66" t="s">
        <v>298</v>
      </c>
      <c r="E55" s="66" t="s">
        <v>297</v>
      </c>
      <c r="F55" s="79" t="s">
        <v>296</v>
      </c>
      <c r="G55" s="79" t="s">
        <v>295</v>
      </c>
      <c r="H55" s="80"/>
    </row>
    <row r="56" spans="1:20" ht="78.75" x14ac:dyDescent="0.25">
      <c r="A56" s="64" t="s">
        <v>28</v>
      </c>
      <c r="B56" s="82" t="s">
        <v>90</v>
      </c>
      <c r="C56" s="66" t="str">
        <f>'3 Planning (Action Plan)'!$E$120</f>
        <v>The pipeline operator shall define the need for and provide training to enable development and implementation of the PSMS elements.</v>
      </c>
      <c r="D56" s="66" t="s">
        <v>293</v>
      </c>
      <c r="E56" s="66" t="s">
        <v>292</v>
      </c>
      <c r="F56" s="79" t="s">
        <v>291</v>
      </c>
      <c r="G56" s="68" t="s">
        <v>290</v>
      </c>
      <c r="H56" s="71"/>
      <c r="J56" s="13"/>
      <c r="K56" s="13"/>
      <c r="L56" s="13"/>
      <c r="M56" s="13"/>
      <c r="N56" s="13"/>
      <c r="O56" s="13"/>
      <c r="P56" s="13"/>
      <c r="Q56" s="13"/>
      <c r="R56" s="13"/>
      <c r="S56" s="13"/>
      <c r="T56" s="13"/>
    </row>
    <row r="57" spans="1:20" ht="110.25" x14ac:dyDescent="0.25">
      <c r="A57" s="64" t="s">
        <v>28</v>
      </c>
      <c r="B57" s="81" t="s">
        <v>91</v>
      </c>
      <c r="C57" s="66" t="str">
        <f>'3 Planning (Action Plan)'!$E$123</f>
        <v>Training shall include refresher training and raising awareness where executing the safety assurance and continuous improvement sub-elements reveal opportunities to improve processes and procedures.</v>
      </c>
      <c r="D57" s="66" t="s">
        <v>288</v>
      </c>
      <c r="E57" s="66" t="s">
        <v>573</v>
      </c>
      <c r="F57" s="78" t="s">
        <v>287</v>
      </c>
      <c r="G57" s="78" t="s">
        <v>286</v>
      </c>
      <c r="H57" s="80"/>
    </row>
    <row r="58" spans="1:20" ht="107.25" customHeight="1" x14ac:dyDescent="0.25">
      <c r="A58" s="64" t="s">
        <v>28</v>
      </c>
      <c r="B58" s="82" t="s">
        <v>92</v>
      </c>
      <c r="C58" s="66" t="str">
        <f>'3 Planning (Action Plan)'!$E$126</f>
        <v>Records of training shall be maintained.</v>
      </c>
      <c r="D58" s="66" t="s">
        <v>284</v>
      </c>
      <c r="E58" s="66" t="s">
        <v>283</v>
      </c>
      <c r="F58" s="68" t="s">
        <v>282</v>
      </c>
      <c r="G58" s="68" t="s">
        <v>281</v>
      </c>
      <c r="H58" s="71"/>
    </row>
    <row r="59" spans="1:20" ht="143.25" customHeight="1" x14ac:dyDescent="0.25">
      <c r="A59" s="64" t="s">
        <v>28</v>
      </c>
      <c r="B59" s="65" t="s">
        <v>93</v>
      </c>
      <c r="C59" s="66" t="str">
        <f>'3 Planning (Action Plan)'!$E$129</f>
        <v xml:space="preserve">The pipeline operator shall provide training and updates as necessary so that personnel and contractors who have accountabilities, responsibilities, and authorities in executing the requirements of the PSMS are updated and aware
of:
b) newly emerging or changing risks, problem in execution of the PSMS, and opportunities to improve processes and procedures; and </v>
      </c>
      <c r="D59" s="66" t="s">
        <v>279</v>
      </c>
      <c r="E59" s="66" t="s">
        <v>278</v>
      </c>
      <c r="F59" s="68" t="s">
        <v>277</v>
      </c>
      <c r="G59" s="68" t="s">
        <v>276</v>
      </c>
      <c r="H59" s="71"/>
    </row>
    <row r="60" spans="1:20" s="13" customFormat="1" ht="173.25" x14ac:dyDescent="0.25">
      <c r="A60" s="64" t="s">
        <v>94</v>
      </c>
      <c r="B60" s="65" t="s">
        <v>95</v>
      </c>
      <c r="C60" s="66" t="str">
        <f>'3 Planning (Action Plan)'!$E$60</f>
        <v>Obsolete documents shall be removed from all points of issue or use, or shall otherwise be identified to assure against unintended use if they are retained for any purpose.</v>
      </c>
      <c r="D60" s="66" t="s">
        <v>274</v>
      </c>
      <c r="E60" s="66" t="s">
        <v>622</v>
      </c>
      <c r="F60" s="68" t="s">
        <v>548</v>
      </c>
      <c r="G60" s="68" t="s">
        <v>549</v>
      </c>
      <c r="H60" s="71"/>
      <c r="I60" s="20"/>
      <c r="J60" s="20"/>
      <c r="K60" s="20"/>
      <c r="L60" s="20"/>
      <c r="M60" s="20"/>
      <c r="N60" s="20"/>
      <c r="O60" s="20"/>
      <c r="P60" s="20"/>
      <c r="Q60" s="20"/>
      <c r="R60" s="20"/>
      <c r="S60" s="20"/>
      <c r="T60" s="20"/>
    </row>
    <row r="126" spans="1:20" s="13" customFormat="1" ht="96" customHeight="1" x14ac:dyDescent="0.3">
      <c r="A126" s="61"/>
      <c r="B126" s="62"/>
      <c r="C126" s="22"/>
      <c r="D126" s="20"/>
      <c r="E126" s="20"/>
      <c r="F126" s="22"/>
      <c r="G126" s="22"/>
      <c r="H126" s="20"/>
      <c r="I126" s="20"/>
      <c r="J126" s="20"/>
      <c r="K126" s="20"/>
      <c r="L126" s="20"/>
      <c r="M126" s="20"/>
      <c r="N126" s="20"/>
      <c r="O126" s="20"/>
      <c r="P126" s="20"/>
      <c r="Q126" s="20"/>
      <c r="R126" s="20"/>
      <c r="S126" s="20"/>
      <c r="T126" s="20"/>
    </row>
    <row r="128" spans="1:20" s="13" customFormat="1" ht="159.75" customHeight="1" x14ac:dyDescent="0.3">
      <c r="A128" s="61"/>
      <c r="B128" s="62"/>
      <c r="C128" s="22"/>
      <c r="D128" s="20"/>
      <c r="E128" s="20"/>
      <c r="F128" s="22"/>
      <c r="G128" s="22"/>
      <c r="H128" s="20"/>
      <c r="I128" s="20"/>
      <c r="J128" s="20"/>
      <c r="K128" s="20"/>
      <c r="L128" s="20"/>
      <c r="M128" s="20"/>
      <c r="N128" s="20"/>
      <c r="O128" s="20"/>
      <c r="P128" s="20"/>
      <c r="Q128" s="20"/>
      <c r="R128" s="20"/>
      <c r="S128" s="20"/>
      <c r="T128" s="20"/>
    </row>
    <row r="180" spans="1:20" s="13" customFormat="1" ht="115.5" customHeight="1" x14ac:dyDescent="0.3">
      <c r="A180" s="61"/>
      <c r="B180" s="62"/>
      <c r="C180" s="22"/>
      <c r="D180" s="20"/>
      <c r="E180" s="20"/>
      <c r="F180" s="22"/>
      <c r="G180" s="22"/>
      <c r="H180" s="20"/>
      <c r="I180" s="20"/>
      <c r="J180" s="20"/>
      <c r="K180" s="20"/>
      <c r="L180" s="20"/>
      <c r="M180" s="20"/>
      <c r="N180" s="20"/>
      <c r="O180" s="20"/>
      <c r="P180" s="20"/>
      <c r="Q180" s="20"/>
      <c r="R180" s="20"/>
      <c r="S180" s="20"/>
      <c r="T180" s="20"/>
    </row>
  </sheetData>
  <sheetProtection algorithmName="SHA-512" hashValue="K/vdphR5tbQ1fArpovgBzyhx03qRYLrRpZRgZKHcbAqSNMKKgEkCfsVV8l4Jrvc+Z6BMQth1GIIqItAnNZ5ImQ==" saltValue="x8fwwSInswt4WnquWk1WyA==" spinCount="100000" sheet="1" objects="1" scenarios="1" selectLockedCells="1" sort="0" autoFilter="0" selectUnlockedCells="1"/>
  <autoFilter ref="A4:T4" xr:uid="{358A403A-C0F6-44D2-810E-3B4F6FCB1F8B}"/>
  <mergeCells count="2">
    <mergeCell ref="A2:H2"/>
    <mergeCell ref="A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7F329EC1EA14ABD4C9BB9345434E4" ma:contentTypeVersion="17" ma:contentTypeDescription="Create a new document." ma:contentTypeScope="" ma:versionID="d9c87b7fb8576414657ad4961ac4811c">
  <xsd:schema xmlns:xsd="http://www.w3.org/2001/XMLSchema" xmlns:xs="http://www.w3.org/2001/XMLSchema" xmlns:p="http://schemas.microsoft.com/office/2006/metadata/properties" xmlns:ns1="http://schemas.microsoft.com/sharepoint/v3" xmlns:ns2="4ddf64cf-ede3-421a-a001-e139f9d3e5c8" xmlns:ns3="df8fbcda-cf9b-497f-9e68-49926389f0e4" targetNamespace="http://schemas.microsoft.com/office/2006/metadata/properties" ma:root="true" ma:fieldsID="7037d96ec9680c1b77e852cdeb6aa817" ns1:_="" ns2:_="" ns3:_="">
    <xsd:import namespace="http://schemas.microsoft.com/sharepoint/v3"/>
    <xsd:import namespace="4ddf64cf-ede3-421a-a001-e139f9d3e5c8"/>
    <xsd:import namespace="df8fbcda-cf9b-497f-9e68-49926389f0e4"/>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df64cf-ede3-421a-a001-e139f9d3e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02b4d56-b954-462d-a461-6ceb19573c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8fbcda-cf9b-497f-9e68-49926389f0e4"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154621e-3ada-4502-87a4-4e4fa599e692}" ma:internalName="TaxCatchAll" ma:showField="CatchAllData" ma:web="df8fbcda-cf9b-497f-9e68-49926389f0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4ddf64cf-ede3-421a-a001-e139f9d3e5c8">
      <Terms xmlns="http://schemas.microsoft.com/office/infopath/2007/PartnerControls"/>
    </lcf76f155ced4ddcb4097134ff3c332f>
    <TaxCatchAll xmlns="df8fbcda-cf9b-497f-9e68-49926389f0e4" xsi:nil="true"/>
  </documentManagement>
</p:properties>
</file>

<file path=customXml/itemProps1.xml><?xml version="1.0" encoding="utf-8"?>
<ds:datastoreItem xmlns:ds="http://schemas.openxmlformats.org/officeDocument/2006/customXml" ds:itemID="{FA8CDECA-0949-4611-9800-7475B0651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ddf64cf-ede3-421a-a001-e139f9d3e5c8"/>
    <ds:schemaRef ds:uri="df8fbcda-cf9b-497f-9e68-49926389f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8B6E42-E438-43EA-95E1-3641D1401393}">
  <ds:schemaRefs>
    <ds:schemaRef ds:uri="http://schemas.microsoft.com/sharepoint/v3/contenttype/forms"/>
  </ds:schemaRefs>
</ds:datastoreItem>
</file>

<file path=customXml/itemProps3.xml><?xml version="1.0" encoding="utf-8"?>
<ds:datastoreItem xmlns:ds="http://schemas.openxmlformats.org/officeDocument/2006/customXml" ds:itemID="{3F848F14-2006-496B-9D97-E4D64790F30F}">
  <ds:schemaRefs>
    <ds:schemaRef ds:uri="http://purl.org/dc/elements/1.1/"/>
    <ds:schemaRef ds:uri="http://schemas.microsoft.com/sharepoint/v3"/>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df8fbcda-cf9b-497f-9e68-49926389f0e4"/>
    <ds:schemaRef ds:uri="4ddf64cf-ede3-421a-a001-e139f9d3e5c8"/>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Introduction</vt:lpstr>
      <vt:lpstr>2 Planning (Gap Survey)</vt:lpstr>
      <vt:lpstr>3 Planning (Action Plan)</vt:lpstr>
      <vt:lpstr>4 Progress Review (Survey)</vt:lpstr>
      <vt:lpstr>Maturity Examples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Lide</dc:creator>
  <cp:keywords/>
  <dc:description/>
  <cp:lastModifiedBy>Laurie  A. Knape</cp:lastModifiedBy>
  <cp:revision/>
  <dcterms:created xsi:type="dcterms:W3CDTF">2016-01-21T21:40:02Z</dcterms:created>
  <dcterms:modified xsi:type="dcterms:W3CDTF">2023-04-28T16:35:11Z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0x010100B7D7F329EC1EA14ABD4C9BB9345434E4</vt:lpwstr>
  </property>
  <property fmtid="{D5CDD505-2E9C-101B-9397-08002B2CF9AE}" pid="3" name="MediaServiceImageTags">
    <vt:lpwstr/>
  </property>
</Properties>
</file>